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ire\OneDrive\デスクトップ\香川県吹奏楽連盟\12 第２事業部\アンコン2025\"/>
    </mc:Choice>
  </mc:AlternateContent>
  <xr:revisionPtr revIDLastSave="0" documentId="13_ncr:1_{22FBCE21-207C-4299-A72E-DBCEA1641AD0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入力方法" sheetId="5" r:id="rId1"/>
    <sheet name="申込書" sheetId="1" r:id="rId2"/>
    <sheet name="基本情報" sheetId="4" r:id="rId3"/>
    <sheet name="集計欄" sheetId="2" r:id="rId4"/>
    <sheet name="設定" sheetId="3" r:id="rId5"/>
  </sheets>
  <externalReferences>
    <externalReference r:id="rId6"/>
  </externalReferences>
  <definedNames>
    <definedName name="□すべてに共通">設定!$H$13:$Z$47</definedName>
    <definedName name="■課題曲" localSheetId="0">[1]設定!$O$65:$O$68</definedName>
    <definedName name="■課題曲">[1]設定!$C$7:$C$11</definedName>
    <definedName name="■各県の大会名の元と正式名称">設定!$AK$88:$AZ$107</definedName>
    <definedName name="■基本情報" localSheetId="2">基本情報!$D$7:$D$20</definedName>
    <definedName name="□県名の選択">設定!$AA$48:$AC$78</definedName>
    <definedName name="■県名選択肢">設定!$AB$57:$AB$77</definedName>
    <definedName name="■参加者名簿">[1]原稿入力用!$C$23:$D$184</definedName>
    <definedName name="■参加部門リスト">[1]設定!$G$35:$G$41</definedName>
    <definedName name="■参加部門選択肢リスト">[1]設定!$G$27:$G$29</definedName>
    <definedName name="■参加部門選択肢数">[1]設定!$G$31:$G$33</definedName>
    <definedName name="■参加料">[1]設定!$S$71:$S$75</definedName>
    <definedName name="■氏名掲載">[1]設定!$AE$96:$AF$100</definedName>
    <definedName name="■集計データ">集計欄!$A$2:$BL$2</definedName>
    <definedName name="■大会正式名称">設定!$AL$88:$BA$107</definedName>
    <definedName name="□大会名リストの選択肢">設定!$AH$84:$BA$108</definedName>
    <definedName name="□大会名称取得">設定!$AD$79:$AG$83</definedName>
    <definedName name="■大会名選択肢">設定!$AJ$87:$AJ$107</definedName>
    <definedName name="■部門名称リスト">[1]設定!$K$57:$K$59</definedName>
    <definedName name="◆間隔の改行" localSheetId="0">入力方法!$B$13:$B$14,入力方法!$B$21:$B$22,入力方法!$B$35:$B$36</definedName>
    <definedName name="◆基本情報" localSheetId="0">[1]申込書!$D$12,[1]申込書!$D$13,[1]申込書!$E$15,[1]申込書!$E$17,[1]申込書!$E$18,[1]申込書!$E$19,[1]申込書!$E$21,[1]申込書!$J$21,[1]申込書!$E$22,[1]申込書!$J$22,[1]申込書!$D$23,[1]申込書!$E$24,[1]申込書!$I$24,[1]申込書!$E$45,[1]申込書!$J$45,[1]申込書!$D$48,[1]申込書!$E$49,[1]申込書!$D$52</definedName>
    <definedName name="◆基本情報">[1]申込書!$D$12,[1]申込書!$D$13,[1]申込書!$E$15,[1]申込書!$E$16,[1]申込書!$E$17,[1]申込書!$E$18,[1]申込書!$E$20,[1]申込書!$J$20,[1]申込書!$E$21,[1]申込書!$J$21,[1]申込書!$D$22,[1]申込書!$E$23,[1]申込書!$I$23,[1]申込書!$E$44,[1]申込書!$J$44,[1]申込書!$D$47,[1]申込書!$E$48,[1]申込書!$D$51</definedName>
    <definedName name="◆曲情報1" localSheetId="0">[1]申込書!$D$25,[1]申込書!$E$26,[1]申込書!$E$27,[1]申込書!$E$28,[1]申込書!$E$29,[1]申込書!$E$30,[1]申込書!$E$31,[1]申込書!$E$32,[1]申込書!$H$32,[1]申込書!$E$33,[1]申込書!$E$34,[1]申込書!$D$37,[1]申込書!$E$38,[1]申込書!$E$44,[1]申込書!$H$44</definedName>
    <definedName name="◆曲情報1">[1]申込書!$D$24,[1]申込書!$E$25,[1]申込書!$E$26,[1]申込書!$E$27,[1]申込書!$E$28,[1]申込書!$E$29,[1]申込書!$E$30,[1]申込書!$E$31,[1]申込書!$H$31,[1]申込書!$E$32,[1]申込書!$E$33,[1]申込書!$D$36,[1]申込書!$E$37,[1]申込書!$E$43,[1]申込書!$H$43</definedName>
    <definedName name="◆曲情報２">[1]原稿入力用!$D$8,[1]原稿入力用!$M$8,[1]原稿入力用!$D$13,[1]原稿入力用!$M$13,[1]原稿入力用!$M$16</definedName>
    <definedName name="◆警告">申込書!$B$9:$B$38,申込書!$C$17:$W$17,申込書!$C$30:$T$30,申込書!$C$18:$F$29,申込書!$Q$9:$Q$10,申込書!$U$9,申込書!$C$13:$N$13</definedName>
    <definedName name="★回数">設定!#REF!</definedName>
    <definedName name="★警告">申込書!$B$2</definedName>
    <definedName name="★県№" localSheetId="0">[1]設定!$K$46</definedName>
    <definedName name="★県№">設定!$AB$51</definedName>
    <definedName name="★左上">設定!#REF!</definedName>
    <definedName name="★参照表示">設定!$G$11</definedName>
    <definedName name="★主管吹連">設定!$AB$54</definedName>
    <definedName name="★人数">申込書!$P$16</definedName>
    <definedName name="★大会№">設定!$AE$82</definedName>
    <definedName name="★大会確認">申込書!$Z$3</definedName>
    <definedName name="★大会区分">申込書!$Z$6</definedName>
    <definedName name="★大会名">申込書!$Z$9</definedName>
    <definedName name="★日付確認">申込書!$Z$2</definedName>
    <definedName name="★年月日">申込書!$S$2</definedName>
    <definedName name="★年度" localSheetId="2">[1]設定!$C$5</definedName>
    <definedName name="★年度" localSheetId="0">[1]設定!$G$16</definedName>
    <definedName name="★年度">設定!$D$8</definedName>
    <definedName name="★範囲切り替え">[1]設定!$K$61</definedName>
    <definedName name="★部門№">[1]設定!$G$25</definedName>
    <definedName name="_xlnm.Print_Area" localSheetId="1">申込書!$B$2:$W$42</definedName>
    <definedName name="_xlnm.Print_Area" localSheetId="0">入力方法!$B$1:$C$4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  <c r="S4" i="1"/>
  <c r="AB54" i="3"/>
  <c r="AX90" i="3"/>
  <c r="AZ90" i="3" s="1"/>
  <c r="AT92" i="3"/>
  <c r="AV92" i="3" s="1"/>
  <c r="AP90" i="3"/>
  <c r="AR90" i="3" s="1"/>
  <c r="AX89" i="3"/>
  <c r="AZ89" i="3" s="1"/>
  <c r="AX88" i="3"/>
  <c r="AZ88" i="3" s="1"/>
  <c r="AT91" i="3"/>
  <c r="AV91" i="3" s="1"/>
  <c r="AT90" i="3"/>
  <c r="AT89" i="3"/>
  <c r="AT88" i="3"/>
  <c r="AP89" i="3"/>
  <c r="AR89" i="3" s="1"/>
  <c r="AP88" i="3"/>
  <c r="AR88" i="3" s="1"/>
  <c r="AL94" i="3"/>
  <c r="AN94" i="3" s="1"/>
  <c r="AL93" i="3"/>
  <c r="AN93" i="3" s="1"/>
  <c r="AL92" i="3"/>
  <c r="AN92" i="3" s="1"/>
  <c r="AL91" i="3"/>
  <c r="AN91" i="3" s="1"/>
  <c r="AL90" i="3"/>
  <c r="AN90" i="3" s="1"/>
  <c r="AL89" i="3"/>
  <c r="AN89" i="3" s="1"/>
  <c r="AL88" i="3"/>
  <c r="AN88" i="3" s="1"/>
  <c r="AB50" i="3" l="1"/>
  <c r="O15" i="1"/>
  <c r="G15" i="1"/>
  <c r="O14" i="1"/>
  <c r="G14" i="1"/>
  <c r="R13" i="1"/>
  <c r="K12" i="1"/>
  <c r="K11" i="1"/>
  <c r="E11" i="1"/>
  <c r="C10" i="1"/>
  <c r="S9" i="1"/>
  <c r="F9" i="1"/>
  <c r="E19" i="4" l="1"/>
  <c r="E18" i="4"/>
  <c r="E17" i="4"/>
  <c r="E16" i="4"/>
  <c r="E15" i="4"/>
  <c r="E11" i="4"/>
  <c r="E7" i="4"/>
  <c r="B22" i="4" l="1"/>
  <c r="B2" i="2" l="1"/>
  <c r="B2" i="1"/>
  <c r="AB51" i="3"/>
  <c r="AE81" i="3"/>
  <c r="C39" i="1"/>
  <c r="A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AJ106" i="3" l="1"/>
  <c r="AJ102" i="3"/>
  <c r="AJ98" i="3"/>
  <c r="AJ94" i="3"/>
  <c r="AJ90" i="3"/>
  <c r="AJ105" i="3"/>
  <c r="AJ101" i="3"/>
  <c r="AJ97" i="3"/>
  <c r="AJ93" i="3"/>
  <c r="AJ88" i="3"/>
  <c r="AE82" i="3" s="1"/>
  <c r="B7" i="1" s="1"/>
  <c r="AJ104" i="3"/>
  <c r="AJ100" i="3"/>
  <c r="AJ96" i="3"/>
  <c r="AJ92" i="3"/>
  <c r="AJ89" i="3"/>
  <c r="AJ107" i="3"/>
  <c r="AJ103" i="3"/>
  <c r="AJ99" i="3"/>
  <c r="AJ95" i="3"/>
  <c r="AJ91" i="3"/>
  <c r="B3" i="1"/>
  <c r="H26" i="1" l="1"/>
  <c r="G29" i="1"/>
  <c r="B41" i="1"/>
  <c r="H38" i="1"/>
  <c r="H37" i="1"/>
  <c r="H36" i="1"/>
  <c r="H35" i="1"/>
  <c r="H34" i="1"/>
  <c r="H33" i="1"/>
  <c r="H32" i="1"/>
  <c r="H31" i="1"/>
  <c r="L24" i="1"/>
</calcChain>
</file>

<file path=xl/sharedStrings.xml><?xml version="1.0" encoding="utf-8"?>
<sst xmlns="http://schemas.openxmlformats.org/spreadsheetml/2006/main" count="936" uniqueCount="285">
  <si>
    <t xml:space="preserve"> パート</t>
  </si>
  <si>
    <t>英　字　・　原　綴</t>
    <phoneticPr fontId="1"/>
  </si>
  <si>
    <t>部門</t>
    <rPh sb="0" eb="2">
      <t>ブモン</t>
    </rPh>
    <phoneticPr fontId="1"/>
  </si>
  <si>
    <t>携　帯</t>
    <rPh sb="0" eb="1">
      <t>タズサ</t>
    </rPh>
    <rPh sb="2" eb="3">
      <t>オビ</t>
    </rPh>
    <phoneticPr fontId="1"/>
  </si>
  <si>
    <t>重奏</t>
    <rPh sb="0" eb="2">
      <t>ジュウソウ</t>
    </rPh>
    <phoneticPr fontId="1"/>
  </si>
  <si>
    <t>学年</t>
    <rPh sb="0" eb="2">
      <t>ガクネン</t>
    </rPh>
    <phoneticPr fontId="1"/>
  </si>
  <si>
    <t>団体名</t>
    <rPh sb="0" eb="3">
      <t>ダンタイメイ</t>
    </rPh>
    <phoneticPr fontId="1"/>
  </si>
  <si>
    <t>ふりがな</t>
    <phoneticPr fontId="1"/>
  </si>
  <si>
    <t>【使用楽譜】</t>
    <phoneticPr fontId="1"/>
  </si>
  <si>
    <t>出 場 者 氏 名</t>
    <rPh sb="0" eb="1">
      <t>デ</t>
    </rPh>
    <rPh sb="2" eb="3">
      <t>バ</t>
    </rPh>
    <rPh sb="4" eb="5">
      <t>シャ</t>
    </rPh>
    <rPh sb="6" eb="7">
      <t>シ</t>
    </rPh>
    <rPh sb="8" eb="9">
      <t>メイ</t>
    </rPh>
    <phoneticPr fontId="1"/>
  </si>
  <si>
    <t>連  絡  先</t>
    <rPh sb="0" eb="1">
      <t>レン</t>
    </rPh>
    <rPh sb="3" eb="4">
      <t>ラク</t>
    </rPh>
    <rPh sb="6" eb="7">
      <t>サキ</t>
    </rPh>
    <phoneticPr fontId="1"/>
  </si>
  <si>
    <t>編成</t>
    <rPh sb="0" eb="1">
      <t>ヘン</t>
    </rPh>
    <rPh sb="1" eb="2">
      <t>シゲル</t>
    </rPh>
    <phoneticPr fontId="1"/>
  </si>
  <si>
    <t>両方に記入</t>
    <phoneticPr fontId="1"/>
  </si>
  <si>
    <t>演　 　 奏　　  曲　　  目</t>
    <rPh sb="0" eb="1">
      <t>エン</t>
    </rPh>
    <rPh sb="5" eb="6">
      <t>ソウ</t>
    </rPh>
    <rPh sb="10" eb="11">
      <t>キョク</t>
    </rPh>
    <rPh sb="15" eb="16">
      <t>メ</t>
    </rPh>
    <phoneticPr fontId="1"/>
  </si>
  <si>
    <t>氏　　　　　名</t>
    <rPh sb="0" eb="1">
      <t>シ</t>
    </rPh>
    <rPh sb="6" eb="7">
      <t>メイ</t>
    </rPh>
    <phoneticPr fontId="1"/>
  </si>
  <si>
    <t>【曲　 名】</t>
    <phoneticPr fontId="1"/>
  </si>
  <si>
    <t>【作曲者】</t>
    <phoneticPr fontId="1"/>
  </si>
  <si>
    <t>【編曲者】</t>
    <phoneticPr fontId="1"/>
  </si>
  <si>
    <t>職場・一般</t>
    <rPh sb="0" eb="2">
      <t>ショクバ</t>
    </rPh>
    <rPh sb="3" eb="5">
      <t>イッパン</t>
    </rPh>
    <phoneticPr fontId="1"/>
  </si>
  <si>
    <t>ブラスバンド部</t>
    <rPh sb="6" eb="7">
      <t>ブ</t>
    </rPh>
    <phoneticPr fontId="1"/>
  </si>
  <si>
    <t>その他の編成</t>
    <phoneticPr fontId="1"/>
  </si>
  <si>
    <t>　</t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</si>
  <si>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</si>
  <si>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</si>
  <si>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</si>
  <si>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４</t>
  </si>
  <si>
    <t>５</t>
  </si>
  <si>
    <t>３</t>
  </si>
  <si>
    <t>　</t>
  </si>
  <si>
    <t>(選択）</t>
    <rPh sb="1" eb="3">
      <t>センタク</t>
    </rPh>
    <phoneticPr fontId="1"/>
  </si>
  <si>
    <t>構成</t>
    <rPh sb="0" eb="2">
      <t>コウセイ</t>
    </rPh>
    <phoneticPr fontId="1"/>
  </si>
  <si>
    <t>（上記，記載いただいた情報は，大会運営のみに使用します。）</t>
    <rPh sb="1" eb="3">
      <t>ジョウキ</t>
    </rPh>
    <rPh sb="4" eb="6">
      <t>キサイ</t>
    </rPh>
    <rPh sb="11" eb="13">
      <t>ジョウホウ</t>
    </rPh>
    <rPh sb="15" eb="17">
      <t>タイカイ</t>
    </rPh>
    <rPh sb="17" eb="19">
      <t>ウンエイ</t>
    </rPh>
    <rPh sb="22" eb="24">
      <t>シヨウ</t>
    </rPh>
    <phoneticPr fontId="1"/>
  </si>
  <si>
    <t>責任者氏名</t>
    <phoneticPr fontId="1"/>
  </si>
  <si>
    <t>〒</t>
    <phoneticPr fontId="1"/>
  </si>
  <si>
    <t>FAX</t>
  </si>
  <si>
    <t>E-mail</t>
  </si>
  <si>
    <t>備考</t>
    <rPh sb="0" eb="2">
      <t>ビコウ</t>
    </rPh>
    <phoneticPr fontId="1"/>
  </si>
  <si>
    <t>その他</t>
    <rPh sb="2" eb="3">
      <t>タ</t>
    </rPh>
    <phoneticPr fontId="1"/>
  </si>
  <si>
    <t>選択</t>
    <rPh sb="0" eb="2">
      <t>センタク</t>
    </rPh>
    <phoneticPr fontId="1"/>
  </si>
  <si>
    <t>勤務先 TEL</t>
    <rPh sb="0" eb="3">
      <t>キンムサキ</t>
    </rPh>
    <phoneticPr fontId="1"/>
  </si>
  <si>
    <t xml:space="preserve"> (ふりがな)</t>
    <phoneticPr fontId="1"/>
  </si>
  <si>
    <t>Cl.</t>
  </si>
  <si>
    <t>A.Cl.</t>
  </si>
  <si>
    <t>B.Cl.</t>
  </si>
  <si>
    <t>CA.Cl.</t>
  </si>
  <si>
    <t>CB.Cl.</t>
  </si>
  <si>
    <t>S.Sax.</t>
  </si>
  <si>
    <t>A.Sax.</t>
  </si>
  <si>
    <t>T.Sax.</t>
  </si>
  <si>
    <t>B.Sax.</t>
  </si>
  <si>
    <t>Es.Cl.</t>
  </si>
  <si>
    <r>
      <t>日本語 (</t>
    </r>
    <r>
      <rPr>
        <b/>
        <sz val="8"/>
        <rFont val="ＭＳ Ｐ明朝"/>
        <family val="1"/>
        <charset val="128"/>
      </rPr>
      <t>日本名は漢字とふりがな，その他はカタカナ）</t>
    </r>
    <rPh sb="0" eb="3">
      <t>ニホンゴ</t>
    </rPh>
    <phoneticPr fontId="1"/>
  </si>
  <si>
    <t>校長団体長</t>
    <rPh sb="0" eb="2">
      <t>コウチョウ</t>
    </rPh>
    <rPh sb="2" eb="4">
      <t>ダンタイ</t>
    </rPh>
    <rPh sb="4" eb="5">
      <t>チョウ</t>
    </rPh>
    <phoneticPr fontId="1"/>
  </si>
  <si>
    <t>ふりがな</t>
    <phoneticPr fontId="1"/>
  </si>
  <si>
    <t>吹奏楽部等</t>
    <rPh sb="0" eb="4">
      <t>スイソウガクブ</t>
    </rPh>
    <rPh sb="4" eb="5">
      <t>トウ</t>
    </rPh>
    <phoneticPr fontId="1"/>
  </si>
  <si>
    <t>〒番号</t>
    <rPh sb="1" eb="3">
      <t>バンゴウ</t>
    </rPh>
    <phoneticPr fontId="1"/>
  </si>
  <si>
    <t>住所</t>
    <rPh sb="0" eb="2">
      <t>ジュウショ</t>
    </rPh>
    <phoneticPr fontId="1"/>
  </si>
  <si>
    <t>責任者氏名</t>
    <rPh sb="0" eb="3">
      <t>セキニンシャ</t>
    </rPh>
    <rPh sb="3" eb="5">
      <t>シメイ</t>
    </rPh>
    <phoneticPr fontId="1"/>
  </si>
  <si>
    <t>勤務先Ｔｅｌ</t>
    <rPh sb="0" eb="3">
      <t>キンムサキ</t>
    </rPh>
    <phoneticPr fontId="1"/>
  </si>
  <si>
    <t>ＦＡＸ</t>
    <phoneticPr fontId="1"/>
  </si>
  <si>
    <t>携帯</t>
    <rPh sb="0" eb="2">
      <t>ケイタイ</t>
    </rPh>
    <phoneticPr fontId="1"/>
  </si>
  <si>
    <t>人数</t>
    <rPh sb="0" eb="2">
      <t>ニンズウ</t>
    </rPh>
    <phoneticPr fontId="1"/>
  </si>
  <si>
    <t>編成</t>
    <rPh sb="0" eb="2">
      <t>ヘンセイ</t>
    </rPh>
    <phoneticPr fontId="1"/>
  </si>
  <si>
    <t>曲名ふりがな</t>
    <rPh sb="0" eb="2">
      <t>キョクメイ</t>
    </rPh>
    <phoneticPr fontId="1"/>
  </si>
  <si>
    <t>曲名</t>
    <rPh sb="0" eb="2">
      <t>キョクメイ</t>
    </rPh>
    <phoneticPr fontId="1"/>
  </si>
  <si>
    <t>作曲者ふりがな</t>
    <phoneticPr fontId="1"/>
  </si>
  <si>
    <t>作曲者</t>
    <phoneticPr fontId="1"/>
  </si>
  <si>
    <t>編曲者ふりがな</t>
    <phoneticPr fontId="1"/>
  </si>
  <si>
    <t>編曲者</t>
    <phoneticPr fontId="1"/>
  </si>
  <si>
    <t>使用楽譜</t>
    <rPh sb="0" eb="2">
      <t>シヨウ</t>
    </rPh>
    <rPh sb="2" eb="4">
      <t>ガクフ</t>
    </rPh>
    <phoneticPr fontId="1"/>
  </si>
  <si>
    <t>出版社等</t>
    <rPh sb="0" eb="3">
      <t>シュッパンシャ</t>
    </rPh>
    <rPh sb="3" eb="4">
      <t>トウ</t>
    </rPh>
    <phoneticPr fontId="1"/>
  </si>
  <si>
    <t>著作権</t>
    <rPh sb="0" eb="3">
      <t>チョサクケン</t>
    </rPh>
    <phoneticPr fontId="1"/>
  </si>
  <si>
    <t>演奏について</t>
    <rPh sb="0" eb="2">
      <t>エンソウ</t>
    </rPh>
    <phoneticPr fontId="1"/>
  </si>
  <si>
    <t>メール</t>
    <phoneticPr fontId="1"/>
  </si>
  <si>
    <t>曲名原綴り</t>
    <rPh sb="0" eb="2">
      <t>キョクメイ</t>
    </rPh>
    <phoneticPr fontId="1"/>
  </si>
  <si>
    <t>作曲者原綴り</t>
    <phoneticPr fontId="1"/>
  </si>
  <si>
    <t>編曲者原綴り</t>
    <phoneticPr fontId="1"/>
  </si>
  <si>
    <t>パート１</t>
    <phoneticPr fontId="1"/>
  </si>
  <si>
    <t>学年１</t>
    <rPh sb="0" eb="2">
      <t>ガクネン</t>
    </rPh>
    <phoneticPr fontId="1"/>
  </si>
  <si>
    <t>氏名１</t>
    <rPh sb="0" eb="2">
      <t>シメイ</t>
    </rPh>
    <phoneticPr fontId="1"/>
  </si>
  <si>
    <t>備考１</t>
    <rPh sb="0" eb="2">
      <t>ビコウ</t>
    </rPh>
    <phoneticPr fontId="1"/>
  </si>
  <si>
    <t>パート２</t>
  </si>
  <si>
    <t>学年２</t>
    <rPh sb="0" eb="2">
      <t>ガクネン</t>
    </rPh>
    <phoneticPr fontId="1"/>
  </si>
  <si>
    <t>氏名２</t>
    <rPh sb="0" eb="2">
      <t>シメイ</t>
    </rPh>
    <phoneticPr fontId="1"/>
  </si>
  <si>
    <t>備考２</t>
    <rPh sb="0" eb="2">
      <t>ビコウ</t>
    </rPh>
    <phoneticPr fontId="1"/>
  </si>
  <si>
    <t>パート３</t>
  </si>
  <si>
    <t>学年３</t>
    <rPh sb="0" eb="2">
      <t>ガクネン</t>
    </rPh>
    <phoneticPr fontId="1"/>
  </si>
  <si>
    <t>氏名３</t>
    <rPh sb="0" eb="2">
      <t>シメイ</t>
    </rPh>
    <phoneticPr fontId="1"/>
  </si>
  <si>
    <t>備考３</t>
    <rPh sb="0" eb="2">
      <t>ビコウ</t>
    </rPh>
    <phoneticPr fontId="1"/>
  </si>
  <si>
    <t>パート４</t>
  </si>
  <si>
    <t>学年４</t>
    <rPh sb="0" eb="2">
      <t>ガクネン</t>
    </rPh>
    <phoneticPr fontId="1"/>
  </si>
  <si>
    <t>氏名４</t>
    <rPh sb="0" eb="2">
      <t>シメイ</t>
    </rPh>
    <phoneticPr fontId="1"/>
  </si>
  <si>
    <t>備考４</t>
    <rPh sb="0" eb="2">
      <t>ビコウ</t>
    </rPh>
    <phoneticPr fontId="1"/>
  </si>
  <si>
    <t>パート５</t>
  </si>
  <si>
    <t>学年５</t>
    <rPh sb="0" eb="2">
      <t>ガクネン</t>
    </rPh>
    <phoneticPr fontId="1"/>
  </si>
  <si>
    <t>氏名５</t>
    <rPh sb="0" eb="2">
      <t>シメイ</t>
    </rPh>
    <phoneticPr fontId="1"/>
  </si>
  <si>
    <t>備考５</t>
    <rPh sb="0" eb="2">
      <t>ビコウ</t>
    </rPh>
    <phoneticPr fontId="1"/>
  </si>
  <si>
    <t>パート６</t>
  </si>
  <si>
    <t>学年６</t>
    <rPh sb="0" eb="2">
      <t>ガクネン</t>
    </rPh>
    <phoneticPr fontId="1"/>
  </si>
  <si>
    <t>氏名６</t>
    <rPh sb="0" eb="2">
      <t>シメイ</t>
    </rPh>
    <phoneticPr fontId="1"/>
  </si>
  <si>
    <t>備考６</t>
    <rPh sb="0" eb="2">
      <t>ビコウ</t>
    </rPh>
    <phoneticPr fontId="1"/>
  </si>
  <si>
    <t>パート７</t>
  </si>
  <si>
    <t>学年７</t>
    <rPh sb="0" eb="2">
      <t>ガクネン</t>
    </rPh>
    <phoneticPr fontId="1"/>
  </si>
  <si>
    <t>氏名７</t>
    <rPh sb="0" eb="2">
      <t>シメイ</t>
    </rPh>
    <phoneticPr fontId="1"/>
  </si>
  <si>
    <t>備考７</t>
    <rPh sb="0" eb="2">
      <t>ビコウ</t>
    </rPh>
    <phoneticPr fontId="1"/>
  </si>
  <si>
    <t>パート８</t>
  </si>
  <si>
    <t>学年８</t>
    <rPh sb="0" eb="2">
      <t>ガクネン</t>
    </rPh>
    <phoneticPr fontId="1"/>
  </si>
  <si>
    <t>氏名８</t>
    <rPh sb="0" eb="2">
      <t>シメイ</t>
    </rPh>
    <phoneticPr fontId="1"/>
  </si>
  <si>
    <t>備考８</t>
    <rPh sb="0" eb="2">
      <t>ビコウ</t>
    </rPh>
    <phoneticPr fontId="1"/>
  </si>
  <si>
    <t>写真</t>
    <rPh sb="0" eb="2">
      <t>シャシン</t>
    </rPh>
    <phoneticPr fontId="1"/>
  </si>
  <si>
    <t>理由</t>
    <rPh sb="0" eb="2">
      <t>リユウ</t>
    </rPh>
    <phoneticPr fontId="1"/>
  </si>
  <si>
    <t>６</t>
  </si>
  <si>
    <t>※　演奏について</t>
    <rPh sb="2" eb="4">
      <t>エンソウ</t>
    </rPh>
    <phoneticPr fontId="1"/>
  </si>
  <si>
    <t>年月日</t>
    <rPh sb="0" eb="3">
      <t>ネンガッピ</t>
    </rPh>
    <phoneticPr fontId="1"/>
  </si>
  <si>
    <t>担当者氏名</t>
    <rPh sb="0" eb="2">
      <t>タントウ</t>
    </rPh>
    <phoneticPr fontId="1"/>
  </si>
  <si>
    <t>８</t>
  </si>
  <si>
    <t>７</t>
  </si>
  <si>
    <t>Tp.</t>
  </si>
  <si>
    <t>Hrn.</t>
  </si>
  <si>
    <t>Tb.</t>
  </si>
  <si>
    <t>Euph.</t>
  </si>
  <si>
    <t>Tub.</t>
  </si>
  <si>
    <t>Per.</t>
  </si>
  <si>
    <t>St.B.</t>
    <phoneticPr fontId="1"/>
  </si>
  <si>
    <t>ID</t>
    <phoneticPr fontId="1"/>
  </si>
  <si>
    <t>ＩＤ</t>
    <phoneticPr fontId="1"/>
  </si>
  <si>
    <t>シート名変更禁止</t>
    <rPh sb="6" eb="8">
      <t>キンシ</t>
    </rPh>
    <phoneticPr fontId="1"/>
  </si>
  <si>
    <t>吹奏楽部</t>
    <rPh sb="0" eb="3">
      <t>スイソウガク</t>
    </rPh>
    <rPh sb="3" eb="4">
      <t>ブ</t>
    </rPh>
    <phoneticPr fontId="1"/>
  </si>
  <si>
    <t>木管だけ</t>
    <rPh sb="0" eb="2">
      <t>モッカン</t>
    </rPh>
    <phoneticPr fontId="1"/>
  </si>
  <si>
    <t>出版楽譜</t>
    <rPh sb="0" eb="2">
      <t>シュッパン</t>
    </rPh>
    <rPh sb="2" eb="4">
      <t>ガクフ</t>
    </rPh>
    <phoneticPr fontId="1"/>
  </si>
  <si>
    <t>出版社</t>
    <rPh sb="0" eb="3">
      <t>シュッパンシャ</t>
    </rPh>
    <phoneticPr fontId="1"/>
  </si>
  <si>
    <t>イ  著作権の保護期間を過ぎている楽曲の編曲作品である。</t>
  </si>
  <si>
    <t>①　楽譜どおりの編成、演奏である。</t>
    <rPh sb="2" eb="4">
      <t>ガクフ</t>
    </rPh>
    <rPh sb="8" eb="10">
      <t>ヘンセイ</t>
    </rPh>
    <rPh sb="11" eb="13">
      <t>エンソウ</t>
    </rPh>
    <phoneticPr fontId="1"/>
  </si>
  <si>
    <t>イ.承諾します。</t>
    <rPh sb="2" eb="4">
      <t>ショウダク</t>
    </rPh>
    <phoneticPr fontId="1"/>
  </si>
  <si>
    <t>Pic.</t>
  </si>
  <si>
    <t>○</t>
  </si>
  <si>
    <t>吹奏楽団</t>
    <rPh sb="0" eb="2">
      <t>スイソウ</t>
    </rPh>
    <rPh sb="2" eb="4">
      <t>ガクダン</t>
    </rPh>
    <phoneticPr fontId="1"/>
  </si>
  <si>
    <t>高等学校</t>
    <rPh sb="0" eb="2">
      <t>コウトウ</t>
    </rPh>
    <rPh sb="2" eb="4">
      <t>ガッコウ</t>
    </rPh>
    <phoneticPr fontId="1"/>
  </si>
  <si>
    <t>金管だけ</t>
    <rPh sb="0" eb="2">
      <t>キンカン</t>
    </rPh>
    <phoneticPr fontId="1"/>
  </si>
  <si>
    <t>レンタル譜</t>
    <rPh sb="4" eb="5">
      <t>フ</t>
    </rPh>
    <phoneticPr fontId="1"/>
  </si>
  <si>
    <t>許諾先</t>
    <rPh sb="0" eb="3">
      <t>キョダクサキ</t>
    </rPh>
    <phoneticPr fontId="1"/>
  </si>
  <si>
    <t>ロ  著作権の保護期間内にある楽曲であるが，編曲許諾が得られたものである。</t>
  </si>
  <si>
    <t>②　やむを得ず一部楽譜と異なる演奏をしている(編成を減らす，楽器を変える等)。</t>
    <rPh sb="5" eb="6">
      <t>エ</t>
    </rPh>
    <rPh sb="7" eb="9">
      <t>イチブ</t>
    </rPh>
    <rPh sb="9" eb="11">
      <t>ガクフ</t>
    </rPh>
    <rPh sb="12" eb="13">
      <t>コト</t>
    </rPh>
    <rPh sb="15" eb="17">
      <t>エンソウ</t>
    </rPh>
    <rPh sb="23" eb="25">
      <t>ヘンセイ</t>
    </rPh>
    <rPh sb="26" eb="27">
      <t>ヘ</t>
    </rPh>
    <rPh sb="30" eb="32">
      <t>ガッキ</t>
    </rPh>
    <rPh sb="33" eb="34">
      <t>カ</t>
    </rPh>
    <rPh sb="36" eb="37">
      <t>トウ</t>
    </rPh>
    <phoneticPr fontId="1"/>
  </si>
  <si>
    <t>ロ．著作権の関係で承諾できません。</t>
    <rPh sb="2" eb="5">
      <t>チョサクケン</t>
    </rPh>
    <rPh sb="6" eb="8">
      <t>カンケイ</t>
    </rPh>
    <rPh sb="9" eb="11">
      <t>ショウダク</t>
    </rPh>
    <phoneticPr fontId="1"/>
  </si>
  <si>
    <t>Fl.</t>
  </si>
  <si>
    <t>１</t>
  </si>
  <si>
    <t>×</t>
  </si>
  <si>
    <t>音楽部</t>
    <rPh sb="0" eb="3">
      <t>オンガクブ</t>
    </rPh>
    <phoneticPr fontId="1"/>
  </si>
  <si>
    <t>大学</t>
    <rPh sb="0" eb="2">
      <t>ダイガク</t>
    </rPh>
    <phoneticPr fontId="1"/>
  </si>
  <si>
    <t>打楽器だけ</t>
  </si>
  <si>
    <t>未出版楽譜</t>
    <rPh sb="0" eb="1">
      <t>ミ</t>
    </rPh>
    <rPh sb="1" eb="3">
      <t>シュッパン</t>
    </rPh>
    <rPh sb="3" eb="5">
      <t>ガクフ</t>
    </rPh>
    <phoneticPr fontId="1"/>
  </si>
  <si>
    <t>ハ　著作権の保護期間内にある楽曲であるが，作曲者本人からの許諾が得られている。</t>
  </si>
  <si>
    <t>ハ.他の理由で承諾できません。</t>
    <rPh sb="2" eb="3">
      <t>タ</t>
    </rPh>
    <rPh sb="4" eb="6">
      <t>リユウ</t>
    </rPh>
    <rPh sb="7" eb="9">
      <t>ショウダク</t>
    </rPh>
    <phoneticPr fontId="1"/>
  </si>
  <si>
    <t>Ob.</t>
  </si>
  <si>
    <t>２</t>
  </si>
  <si>
    <t>打楽器と管楽器</t>
  </si>
  <si>
    <t>Bsn.</t>
  </si>
  <si>
    <t>四国大会</t>
    <rPh sb="0" eb="2">
      <t>シコク</t>
    </rPh>
    <rPh sb="2" eb="4">
      <t>タイカイ</t>
    </rPh>
    <phoneticPr fontId="1"/>
  </si>
  <si>
    <t>県名の選択肢</t>
    <rPh sb="0" eb="2">
      <t>ケンメイ</t>
    </rPh>
    <rPh sb="3" eb="6">
      <t>センタクシ</t>
    </rPh>
    <phoneticPr fontId="1"/>
  </si>
  <si>
    <t>四国</t>
    <rPh sb="0" eb="2">
      <t>シコク</t>
    </rPh>
    <phoneticPr fontId="1"/>
  </si>
  <si>
    <t>大会区分</t>
    <rPh sb="0" eb="2">
      <t>タイカイ</t>
    </rPh>
    <rPh sb="2" eb="4">
      <t>クブン</t>
    </rPh>
    <phoneticPr fontId="1"/>
  </si>
  <si>
    <t>大会正式名称</t>
    <rPh sb="0" eb="2">
      <t>タイカイ</t>
    </rPh>
    <rPh sb="2" eb="4">
      <t>セイシキ</t>
    </rPh>
    <rPh sb="4" eb="6">
      <t>メイショウ</t>
    </rPh>
    <phoneticPr fontId="1"/>
  </si>
  <si>
    <t>愛媛県</t>
    <rPh sb="0" eb="3">
      <t>エヒメケン</t>
    </rPh>
    <phoneticPr fontId="1"/>
  </si>
  <si>
    <t>香川県</t>
    <rPh sb="0" eb="3">
      <t>カガワケン</t>
    </rPh>
    <phoneticPr fontId="1"/>
  </si>
  <si>
    <t>高知県</t>
    <rPh sb="0" eb="3">
      <t>コウチケン</t>
    </rPh>
    <phoneticPr fontId="1"/>
  </si>
  <si>
    <t>徳島県</t>
    <rPh sb="0" eb="3">
      <t>トクシマケン</t>
    </rPh>
    <phoneticPr fontId="1"/>
  </si>
  <si>
    <t>※ ピンクのセルは数式なので、変更してはいけない</t>
    <rPh sb="9" eb="11">
      <t>スウシキ</t>
    </rPh>
    <rPh sb="15" eb="17">
      <t>ヘンコウ</t>
    </rPh>
    <phoneticPr fontId="1"/>
  </si>
  <si>
    <t>主管連盟名</t>
    <rPh sb="0" eb="2">
      <t>シュカン</t>
    </rPh>
    <rPh sb="2" eb="4">
      <t>レンメイ</t>
    </rPh>
    <rPh sb="4" eb="5">
      <t>メイ</t>
    </rPh>
    <phoneticPr fontId="1"/>
  </si>
  <si>
    <t>愛媛県</t>
    <rPh sb="0" eb="2">
      <t>エヒメ</t>
    </rPh>
    <rPh sb="2" eb="3">
      <t>ケン</t>
    </rPh>
    <phoneticPr fontId="1"/>
  </si>
  <si>
    <t>香川県</t>
    <rPh sb="0" eb="2">
      <t>カガワ</t>
    </rPh>
    <rPh sb="2" eb="3">
      <t>ケン</t>
    </rPh>
    <phoneticPr fontId="1"/>
  </si>
  <si>
    <t>高知県</t>
    <rPh sb="0" eb="2">
      <t>コウチ</t>
    </rPh>
    <rPh sb="2" eb="3">
      <t>ケン</t>
    </rPh>
    <phoneticPr fontId="1"/>
  </si>
  <si>
    <t>徳島県</t>
    <rPh sb="0" eb="2">
      <t>トクシマ</t>
    </rPh>
    <rPh sb="2" eb="3">
      <t>ケン</t>
    </rPh>
    <phoneticPr fontId="1"/>
  </si>
  <si>
    <t>区分</t>
    <rPh sb="0" eb="2">
      <t>クブン</t>
    </rPh>
    <phoneticPr fontId="25"/>
  </si>
  <si>
    <t>項目名</t>
    <rPh sb="0" eb="3">
      <t>コウモクメイ</t>
    </rPh>
    <phoneticPr fontId="25"/>
  </si>
  <si>
    <t>入力欄</t>
    <rPh sb="0" eb="2">
      <t>ニュウリョク</t>
    </rPh>
    <rPh sb="2" eb="3">
      <t>ラン</t>
    </rPh>
    <phoneticPr fontId="25"/>
  </si>
  <si>
    <t>団体名称等</t>
    <rPh sb="0" eb="2">
      <t>ダンタイ</t>
    </rPh>
    <rPh sb="2" eb="4">
      <t>メイショウ</t>
    </rPh>
    <rPh sb="4" eb="5">
      <t>ナド</t>
    </rPh>
    <phoneticPr fontId="25"/>
  </si>
  <si>
    <t>団体ＩＤ</t>
  </si>
  <si>
    <t>←</t>
    <phoneticPr fontId="25"/>
  </si>
  <si>
    <t>団体名</t>
  </si>
  <si>
    <t>団体名ふりがな</t>
  </si>
  <si>
    <t>責任者氏名</t>
  </si>
  <si>
    <t>780-0123 のように、－で区切って8文字で入力中・高等学校は学校長名、その他は団体責任者名</t>
    <rPh sb="16" eb="18">
      <t>クギ</t>
    </rPh>
    <rPh sb="21" eb="23">
      <t>モジ</t>
    </rPh>
    <rPh sb="24" eb="26">
      <t>ニュウリョク</t>
    </rPh>
    <phoneticPr fontId="25"/>
  </si>
  <si>
    <t>連絡責任者
（勤務先の場合は、学校名なども記入）</t>
    <rPh sb="0" eb="2">
      <t>レンラク</t>
    </rPh>
    <rPh sb="2" eb="5">
      <t>セキニンシャ</t>
    </rPh>
    <phoneticPr fontId="25"/>
  </si>
  <si>
    <t>郵便番号</t>
  </si>
  <si>
    <t>780-0123 のように、－で区切って8文字で入力</t>
    <rPh sb="16" eb="18">
      <t>クギ</t>
    </rPh>
    <rPh sb="21" eb="23">
      <t>モジ</t>
    </rPh>
    <rPh sb="24" eb="26">
      <t>ニュウリョク</t>
    </rPh>
    <phoneticPr fontId="25"/>
  </si>
  <si>
    <t>住所１</t>
  </si>
  <si>
    <t>住所２</t>
  </si>
  <si>
    <t>氏名</t>
  </si>
  <si>
    <t>メールアドレス</t>
  </si>
  <si>
    <t>半角で正確に入力</t>
    <rPh sb="0" eb="2">
      <t>ハンカク</t>
    </rPh>
    <rPh sb="3" eb="5">
      <t>セイカク</t>
    </rPh>
    <rPh sb="6" eb="8">
      <t>ニュウリョク</t>
    </rPh>
    <phoneticPr fontId="25"/>
  </si>
  <si>
    <t>勤務先TEL</t>
  </si>
  <si>
    <t>088-123-4567 のように、－で区切って入力</t>
    <rPh sb="20" eb="22">
      <t>クギ</t>
    </rPh>
    <rPh sb="24" eb="26">
      <t>ニュウリョク</t>
    </rPh>
    <phoneticPr fontId="25"/>
  </si>
  <si>
    <t>勤務先FAX</t>
  </si>
  <si>
    <t>自宅TEL</t>
  </si>
  <si>
    <t>携帯</t>
  </si>
  <si>
    <t>※ 入力できない欄は、半角の 0 を入力</t>
    <rPh sb="2" eb="4">
      <t>ニュウリョク</t>
    </rPh>
    <rPh sb="8" eb="9">
      <t>ラン</t>
    </rPh>
    <rPh sb="11" eb="13">
      <t>ハンカク</t>
    </rPh>
    <rPh sb="18" eb="20">
      <t>ニュウリョク</t>
    </rPh>
    <phoneticPr fontId="25"/>
  </si>
  <si>
    <t>中予地区予選</t>
  </si>
  <si>
    <t>南予地区予選</t>
  </si>
  <si>
    <t>東予東地区予選</t>
  </si>
  <si>
    <t>東予西地区予選</t>
  </si>
  <si>
    <t>中学生</t>
    <rPh sb="0" eb="3">
      <t>チュウガクセイ</t>
    </rPh>
    <phoneticPr fontId="1"/>
  </si>
  <si>
    <t>全角文字の数</t>
    <rPh sb="0" eb="4">
      <t>ゼンカクモジ</t>
    </rPh>
    <rPh sb="5" eb="6">
      <t>スウ</t>
    </rPh>
    <phoneticPr fontId="25"/>
  </si>
  <si>
    <t>参照表示のメッセージ</t>
    <rPh sb="0" eb="4">
      <t>サンショウヒョウジ</t>
    </rPh>
    <phoneticPr fontId="2"/>
  </si>
  <si>
    <t>基本情報シートに入力</t>
    <rPh sb="0" eb="4">
      <t>キホンジョウホウ</t>
    </rPh>
    <rPh sb="8" eb="10">
      <t>ニュウリョク</t>
    </rPh>
    <phoneticPr fontId="2"/>
  </si>
  <si>
    <t>（小・中・高等学校は学校長名，その他は団体責任者名）</t>
    <rPh sb="1" eb="2">
      <t>ショウ</t>
    </rPh>
    <rPh sb="3" eb="4">
      <t>チュウ</t>
    </rPh>
    <rPh sb="5" eb="7">
      <t>コウトウ</t>
    </rPh>
    <rPh sb="7" eb="9">
      <t>ガッコウ</t>
    </rPh>
    <rPh sb="10" eb="12">
      <t>ガッコウ</t>
    </rPh>
    <rPh sb="12" eb="13">
      <t>チョウ</t>
    </rPh>
    <rPh sb="13" eb="14">
      <t>メイ</t>
    </rPh>
    <rPh sb="17" eb="18">
      <t>タ</t>
    </rPh>
    <rPh sb="19" eb="21">
      <t>ダンタイ</t>
    </rPh>
    <rPh sb="21" eb="24">
      <t>セキニンシャ</t>
    </rPh>
    <rPh sb="24" eb="25">
      <t>メイ</t>
    </rPh>
    <phoneticPr fontId="1"/>
  </si>
  <si>
    <t>すべてに共通</t>
    <rPh sb="4" eb="6">
      <t>キョウツウ</t>
    </rPh>
    <phoneticPr fontId="1"/>
  </si>
  <si>
    <t>県名の選択</t>
    <rPh sb="0" eb="2">
      <t>ケンメイ</t>
    </rPh>
    <rPh sb="3" eb="5">
      <t>センタク</t>
    </rPh>
    <phoneticPr fontId="1"/>
  </si>
  <si>
    <t>申込書シートにリンク</t>
    <rPh sb="0" eb="3">
      <t>モウシコミショ</t>
    </rPh>
    <phoneticPr fontId="1"/>
  </si>
  <si>
    <t>順番</t>
    <rPh sb="0" eb="2">
      <t>ジュンバン</t>
    </rPh>
    <phoneticPr fontId="1"/>
  </si>
  <si>
    <t>正式名称を取得するために使用</t>
    <rPh sb="0" eb="2">
      <t>セイシキ</t>
    </rPh>
    <rPh sb="2" eb="4">
      <t>メイショウ</t>
    </rPh>
    <rPh sb="5" eb="7">
      <t>シュトク</t>
    </rPh>
    <rPh sb="12" eb="14">
      <t>シヨウ</t>
    </rPh>
    <phoneticPr fontId="1"/>
  </si>
  <si>
    <t>申込書シートとリンク</t>
    <rPh sb="0" eb="3">
      <t>モウシコミショ</t>
    </rPh>
    <phoneticPr fontId="1"/>
  </si>
  <si>
    <t>各県の大会名リストの選択肢</t>
    <rPh sb="0" eb="2">
      <t>カクケン</t>
    </rPh>
    <rPh sb="3" eb="6">
      <t>タイカイメイ</t>
    </rPh>
    <rPh sb="10" eb="13">
      <t>センタクシ</t>
    </rPh>
    <phoneticPr fontId="1"/>
  </si>
  <si>
    <t>大会名リストの選択肢</t>
    <rPh sb="0" eb="3">
      <t>タイカイメイ</t>
    </rPh>
    <rPh sb="7" eb="10">
      <t>センタクシ</t>
    </rPh>
    <phoneticPr fontId="1"/>
  </si>
  <si>
    <t>年度</t>
    <rPh sb="0" eb="2">
      <t>ネンド</t>
    </rPh>
    <phoneticPr fontId="1"/>
  </si>
  <si>
    <t>回数</t>
  </si>
  <si>
    <t>回数調整値</t>
  </si>
  <si>
    <t>小学生</t>
    <rPh sb="0" eb="3">
      <t>ショウガクセイ</t>
    </rPh>
    <phoneticPr fontId="1"/>
  </si>
  <si>
    <t>大会名称取得</t>
    <rPh sb="0" eb="2">
      <t>タイカイ</t>
    </rPh>
    <rPh sb="2" eb="4">
      <t>メイショウ</t>
    </rPh>
    <rPh sb="4" eb="6">
      <t>シュトク</t>
    </rPh>
    <phoneticPr fontId="1"/>
  </si>
  <si>
    <t>大会名取得</t>
    <rPh sb="0" eb="3">
      <t>タイカイメイ</t>
    </rPh>
    <rPh sb="3" eb="5">
      <t>シュトク</t>
    </rPh>
    <phoneticPr fontId="1"/>
  </si>
  <si>
    <t>大会名リストの選択肢</t>
    <phoneticPr fontId="1"/>
  </si>
  <si>
    <t>申込日</t>
    <rPh sb="0" eb="3">
      <t>モウシコミビ</t>
    </rPh>
    <phoneticPr fontId="1"/>
  </si>
  <si>
    <t>県名</t>
    <rPh sb="0" eb="2">
      <t>ケンメイ</t>
    </rPh>
    <phoneticPr fontId="1"/>
  </si>
  <si>
    <t>四国大会</t>
  </si>
  <si>
    <t>愛媛県大会</t>
  </si>
  <si>
    <t>東予地区予選</t>
  </si>
  <si>
    <t>香川県大会</t>
  </si>
  <si>
    <t>地区大会</t>
  </si>
  <si>
    <t>高知県大会</t>
  </si>
  <si>
    <t>東部地区大会</t>
  </si>
  <si>
    <t>高知県アンサンブルコンテスト東部地区予選</t>
  </si>
  <si>
    <t>中部地区大会</t>
  </si>
  <si>
    <t>高知県アンサンブルコンテスト中部地区予選</t>
  </si>
  <si>
    <t>西部地区大会</t>
  </si>
  <si>
    <t>高知県アンサンブルコンテスト西部地区予選</t>
  </si>
  <si>
    <t>徳島県大会</t>
  </si>
  <si>
    <t>中学生予選</t>
  </si>
  <si>
    <t>高１</t>
  </si>
  <si>
    <t>高２</t>
  </si>
  <si>
    <t>高３</t>
  </si>
  <si>
    <t>小１</t>
  </si>
  <si>
    <t>小２</t>
  </si>
  <si>
    <t>小３</t>
  </si>
  <si>
    <t>大１</t>
  </si>
  <si>
    <t>大２</t>
  </si>
  <si>
    <t>大３</t>
  </si>
  <si>
    <t>小４</t>
  </si>
  <si>
    <t>小５</t>
  </si>
  <si>
    <t>小６</t>
  </si>
  <si>
    <t>大４</t>
  </si>
  <si>
    <t>その他</t>
    <rPh sb="2" eb="3">
      <t>タ</t>
    </rPh>
    <phoneticPr fontId="1"/>
  </si>
  <si>
    <t>★★★　別ブックをコピーしたら、値で貼り付けること　★★★</t>
    <rPh sb="4" eb="5">
      <t>ベツ</t>
    </rPh>
    <rPh sb="16" eb="17">
      <t>アタイ</t>
    </rPh>
    <rPh sb="18" eb="19">
      <t>ハ</t>
    </rPh>
    <rPh sb="20" eb="21">
      <t>ツ</t>
    </rPh>
    <phoneticPr fontId="25"/>
  </si>
  <si>
    <t>未入力にするセルには ０ を入力</t>
    <rPh sb="0" eb="3">
      <t>ミニュウリョク</t>
    </rPh>
    <rPh sb="14" eb="16">
      <t>ニュウリョク</t>
    </rPh>
    <phoneticPr fontId="25"/>
  </si>
  <si>
    <t>入力の前にお読み下さい</t>
    <rPh sb="0" eb="2">
      <t>ニュウリョク</t>
    </rPh>
    <rPh sb="3" eb="4">
      <t>マエ</t>
    </rPh>
    <rPh sb="6" eb="7">
      <t>ヨ</t>
    </rPh>
    <rPh sb="8" eb="9">
      <t>クダ</t>
    </rPh>
    <phoneticPr fontId="25"/>
  </si>
  <si>
    <t>最初の作業</t>
  </si>
  <si>
    <t>・「県名」を選択</t>
  </si>
  <si>
    <t>・「大会区分」を選択</t>
  </si>
  <si>
    <t>・「基本情報」シートに入力</t>
  </si>
  <si>
    <t>・「申込日」「部門」を入力</t>
  </si>
  <si>
    <t>・名前を付けて保存で、ファイル名を団体名（学校名）に変更して保存（○○市立等はは不要）</t>
  </si>
  <si>
    <t>・このファイルを基本のファイルとする</t>
  </si>
  <si>
    <t>グループごとの作業</t>
  </si>
  <si>
    <t>・上記の基本のファイルを開く</t>
  </si>
  <si>
    <t>・名前を付けて保存で、団体名の後に全角で２桁の連番を付ける</t>
  </si>
  <si>
    <t>・必要事項を入力して上書き保存する</t>
  </si>
  <si>
    <t>入力について</t>
  </si>
  <si>
    <t>・色の付いているセルすべてに入力</t>
  </si>
  <si>
    <t>・セルによっては選択肢によって、さらに入力または選択が必要になる</t>
  </si>
  <si>
    <t>また、別途提出が必要なものがあれば表示されるので注意すること</t>
  </si>
  <si>
    <t>・団体名の後に付ける「吹奏楽部」等がリストにない場合は、一番下の空白を選択して、団体名に直接入力</t>
  </si>
  <si>
    <t>・入力できないセル（編曲者はいない等）には空白（全角または半角）を入力</t>
  </si>
  <si>
    <t>・〒番号と電話番号はハイフンで区切って入力</t>
  </si>
  <si>
    <t>・パートでリストにない場合は「その他」を選択して、備考欄に入力</t>
  </si>
  <si>
    <t>入力できない文字</t>
  </si>
  <si>
    <r>
      <t>　（「基本情報」</t>
    </r>
    <r>
      <rPr>
        <sz val="13"/>
        <color rgb="FF000000"/>
        <rFont val="Calibri"/>
        <family val="2"/>
      </rPr>
      <t>.xlsx</t>
    </r>
    <r>
      <rPr>
        <sz val="13"/>
        <color rgb="FF000000"/>
        <rFont val="ＭＳ Ｐゴシック"/>
        <family val="3"/>
        <charset val="128"/>
      </rPr>
      <t>」からコピーして値で貼り付ける）</t>
    </r>
  </si>
  <si>
    <t>・「選択」と表示されている場合は、セルをクリックすると右側に現れる小さな ▼ をクリックするとリストが表示される。</t>
  </si>
  <si>
    <r>
      <t>・年月日は半角で　</t>
    </r>
    <r>
      <rPr>
        <sz val="13"/>
        <color rgb="FF000000"/>
        <rFont val="Calibri"/>
        <family val="2"/>
      </rPr>
      <t>11/20</t>
    </r>
    <r>
      <rPr>
        <sz val="13"/>
        <color rgb="FF000000"/>
        <rFont val="ＭＳ Ｐゴシック"/>
        <family val="3"/>
        <charset val="128"/>
      </rPr>
      <t>　のように入力</t>
    </r>
  </si>
  <si>
    <t>　　　02田花子</t>
    <phoneticPr fontId="1"/>
  </si>
  <si>
    <t>　　　山田01男</t>
    <phoneticPr fontId="1"/>
  </si>
  <si>
    <t>・出場者の氏名は該当の文字を半角の数字２文字で次のように入力し、対応表に記載して添付する</t>
    <rPh sb="23" eb="24">
      <t>ツギ</t>
    </rPh>
    <phoneticPr fontId="1"/>
  </si>
  <si>
    <t>・曲名や作編曲者名の文字が入力できない場合は、全角の空白を入力して、印刷後に手書きする</t>
    <phoneticPr fontId="1"/>
  </si>
  <si>
    <t>・パートは同一名があれば自動的に番号が付くが、都合の悪いときは上（前行）のリストにない場合と同様にする</t>
    <rPh sb="33" eb="35">
      <t>ゼンギョウ</t>
    </rPh>
    <phoneticPr fontId="1"/>
  </si>
  <si>
    <t>　　例　　○○中学校A</t>
    <phoneticPr fontId="1"/>
  </si>
  <si>
    <t>　　　　　○○中学校B</t>
    <phoneticPr fontId="1"/>
  </si>
  <si>
    <t>記入しない</t>
    <rPh sb="0" eb="2">
      <t>キニュウ</t>
    </rPh>
    <phoneticPr fontId="25"/>
  </si>
  <si>
    <t>・重複の場合は備考欄に出場する二つのアルファベットを記載する。（例：讃岐中学校BとC、剣山高校AとF）</t>
    <rPh sb="1" eb="3">
      <t>チョウフク</t>
    </rPh>
    <rPh sb="4" eb="6">
      <t>バアイ</t>
    </rPh>
    <rPh sb="7" eb="10">
      <t>ビコウラン</t>
    </rPh>
    <rPh sb="11" eb="13">
      <t>シュツジョウ</t>
    </rPh>
    <rPh sb="15" eb="16">
      <t>フタ</t>
    </rPh>
    <rPh sb="26" eb="28">
      <t>キサイ</t>
    </rPh>
    <rPh sb="32" eb="33">
      <t>レイ</t>
    </rPh>
    <rPh sb="34" eb="36">
      <t>サヌキ</t>
    </rPh>
    <rPh sb="36" eb="39">
      <t>チュウガッコウ</t>
    </rPh>
    <rPh sb="43" eb="45">
      <t>ツルギサン</t>
    </rPh>
    <rPh sb="45" eb="47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</si>
</sst>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DBNum3]ggge&quot;年&quot;m&quot;月&quot;d&quot;日&quot;"/>
    <numFmt numFmtId="178" formatCode=";;;"/>
    <numFmt numFmtId="179" formatCode="[$]ggge&quot;年&quot;m&quot;月&quot;d&quot;日&quot;;@" x16r2:formatCode16="[$-ja-JP-x-gannen]ggge&quot;年&quot;m&quot;月&quot;d&quot;日&quot;;@"/>
  </numFmts>
  <fonts count="46">
    <font>
      <sz val="10.8"/>
      <name val="ｼｽﾃﾑ明朝"/>
      <family val="3"/>
      <charset val="128"/>
    </font>
    <font>
      <sz val="6"/>
      <name val="ｼｽﾃﾑ明朝"/>
      <family val="3"/>
      <charset val="128"/>
    </font>
    <font>
      <b/>
      <sz val="16"/>
      <name val="ＭＳ Ｐ明朝"/>
      <family val="1"/>
      <charset val="128"/>
    </font>
    <font>
      <b/>
      <sz val="10.8"/>
      <name val="ＭＳ Ｐ明朝"/>
      <family val="1"/>
      <charset val="128"/>
    </font>
    <font>
      <b/>
      <u/>
      <sz val="10.8"/>
      <name val="ＭＳ Ｐ明朝"/>
      <family val="1"/>
      <charset val="128"/>
    </font>
    <font>
      <b/>
      <sz val="10.3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4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17"/>
      <name val="ＭＳ Ｐゴシック"/>
      <family val="3"/>
      <charset val="128"/>
    </font>
    <font>
      <sz val="10.8"/>
      <name val="ＭＳ Ｐ明朝"/>
      <family val="1"/>
      <charset val="128"/>
    </font>
    <font>
      <b/>
      <sz val="10.5"/>
      <name val="ＭＳ Ｐ明朝"/>
      <family val="1"/>
      <charset val="128"/>
    </font>
    <font>
      <sz val="9"/>
      <name val="ＭＳ Ｐゴシック"/>
      <family val="3"/>
      <charset val="128"/>
    </font>
    <font>
      <sz val="10.8"/>
      <name val="ＭＳ Ｐゴシック"/>
      <family val="3"/>
      <charset val="128"/>
    </font>
    <font>
      <b/>
      <sz val="10.3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0.3"/>
      <color rgb="FFFF0000"/>
      <name val="ＭＳ Ｐゴシック"/>
      <family val="3"/>
      <charset val="128"/>
    </font>
    <font>
      <b/>
      <sz val="10.3"/>
      <color rgb="FFFF0000"/>
      <name val="ＭＳ Ｐ明朝"/>
      <family val="1"/>
      <charset val="128"/>
    </font>
    <font>
      <b/>
      <sz val="36"/>
      <color rgb="FFFF0000"/>
      <name val="ＭＳ Ｐゴシック"/>
      <family val="3"/>
      <charset val="128"/>
    </font>
    <font>
      <b/>
      <sz val="10.8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color indexed="14"/>
      <name val="ＭＳ Ｐ明朝"/>
      <family val="1"/>
      <charset val="128"/>
    </font>
    <font>
      <sz val="11"/>
      <color indexed="14"/>
      <name val="ＭＳ Ｐ明朝"/>
      <family val="1"/>
      <charset val="128"/>
    </font>
    <font>
      <sz val="11"/>
      <name val="ＭＳ Ｐ明朝"/>
      <family val="1"/>
      <charset val="128"/>
    </font>
    <font>
      <b/>
      <sz val="15"/>
      <color rgb="FFFF0000"/>
      <name val="ＭＳ Ｐゴシック"/>
      <family val="3"/>
      <charset val="128"/>
    </font>
    <font>
      <sz val="15"/>
      <name val="ＭＳ Ｐゴシック"/>
      <family val="3"/>
      <charset val="128"/>
    </font>
    <font>
      <u/>
      <sz val="10.8"/>
      <color theme="10"/>
      <name val="ｼｽﾃﾑ明朝"/>
      <family val="3"/>
      <charset val="128"/>
    </font>
    <font>
      <b/>
      <sz val="16"/>
      <name val="ＭＳ ゴシック"/>
      <family val="3"/>
      <charset val="128"/>
    </font>
    <font>
      <sz val="20"/>
      <color rgb="FFFF0000"/>
      <name val="ＭＳ Ｐゴシック"/>
      <family val="3"/>
      <charset val="128"/>
    </font>
    <font>
      <b/>
      <sz val="15"/>
      <color rgb="FF0033CC"/>
      <name val="ＭＳ Ｐ明朝"/>
      <family val="1"/>
      <charset val="128"/>
    </font>
    <font>
      <sz val="13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3"/>
      <color rgb="FF000000"/>
      <name val="ＭＳ Ｐゴシック"/>
      <family val="3"/>
      <charset val="128"/>
    </font>
    <font>
      <sz val="13"/>
      <color rgb="FF000000"/>
      <name val="Calibri"/>
      <family val="2"/>
    </font>
    <font>
      <b/>
      <sz val="13"/>
      <color rgb="FFFF0000"/>
      <name val="ＭＳ Ｐゴシック"/>
      <family val="3"/>
      <charset val="128"/>
    </font>
    <font>
      <sz val="13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rgb="FF6699FF"/>
      </left>
      <right/>
      <top style="thick">
        <color rgb="FF6699FF"/>
      </top>
      <bottom/>
      <diagonal/>
    </border>
    <border>
      <left/>
      <right/>
      <top style="thick">
        <color rgb="FF6699FF"/>
      </top>
      <bottom/>
      <diagonal/>
    </border>
    <border>
      <left/>
      <right style="thick">
        <color rgb="FF6699FF"/>
      </right>
      <top style="thick">
        <color rgb="FF6699FF"/>
      </top>
      <bottom/>
      <diagonal/>
    </border>
    <border>
      <left style="thick">
        <color rgb="FF6699FF"/>
      </left>
      <right/>
      <top/>
      <bottom/>
      <diagonal/>
    </border>
    <border>
      <left/>
      <right style="thick">
        <color rgb="FF6699FF"/>
      </right>
      <top/>
      <bottom/>
      <diagonal/>
    </border>
    <border>
      <left style="thick">
        <color rgb="FF6699FF"/>
      </left>
      <right/>
      <top/>
      <bottom style="thick">
        <color rgb="FF6699FF"/>
      </bottom>
      <diagonal/>
    </border>
    <border>
      <left/>
      <right/>
      <top/>
      <bottom style="thick">
        <color rgb="FF6699FF"/>
      </bottom>
      <diagonal/>
    </border>
    <border>
      <left/>
      <right style="thick">
        <color rgb="FF6699FF"/>
      </right>
      <top/>
      <bottom style="thick">
        <color rgb="FF6699FF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7">
    <xf numFmtId="0" fontId="0" fillId="0" borderId="0"/>
    <xf numFmtId="0" fontId="12" fillId="0" borderId="0" applyBorder="0">
      <alignment vertical="center"/>
    </xf>
    <xf numFmtId="0" fontId="11" fillId="0" borderId="1" applyBorder="0" applyAlignment="0">
      <alignment vertical="center"/>
    </xf>
    <xf numFmtId="0" fontId="10" fillId="0" borderId="0" applyBorder="0" applyAlignment="0">
      <alignment vertical="center" shrinkToFit="1"/>
      <protection locked="0"/>
    </xf>
    <xf numFmtId="0" fontId="11" fillId="0" borderId="0" applyBorder="0" applyAlignment="0">
      <alignment vertical="center"/>
      <protection locked="0"/>
    </xf>
    <xf numFmtId="0" fontId="11" fillId="0" borderId="0">
      <alignment vertical="center"/>
    </xf>
    <xf numFmtId="0" fontId="31" fillId="0" borderId="0" applyNumberFormat="0" applyFill="0" applyBorder="0" applyAlignment="0" applyProtection="0"/>
  </cellStyleXfs>
  <cellXfs count="260">
    <xf numFmtId="0" fontId="0" fillId="0" borderId="0" xfId="0"/>
    <xf numFmtId="0" fontId="3" fillId="0" borderId="0" xfId="0" applyFont="1" applyAlignment="1">
      <alignment vertical="center" textRotation="255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right"/>
    </xf>
    <xf numFmtId="0" fontId="7" fillId="0" borderId="2" xfId="0" applyFont="1" applyBorder="1"/>
    <xf numFmtId="0" fontId="4" fillId="0" borderId="4" xfId="0" applyFont="1" applyBorder="1" applyAlignment="1">
      <alignment horizontal="right" vertical="center"/>
    </xf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/>
    <xf numFmtId="0" fontId="5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4" xfId="0" applyFont="1" applyBorder="1" applyAlignment="1">
      <alignment horizontal="left"/>
    </xf>
    <xf numFmtId="0" fontId="13" fillId="0" borderId="0" xfId="0" applyFont="1"/>
    <xf numFmtId="0" fontId="14" fillId="0" borderId="4" xfId="0" applyFont="1" applyBorder="1" applyAlignment="1">
      <alignment vertical="center"/>
    </xf>
    <xf numFmtId="0" fontId="1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8" xfId="0" applyFont="1" applyBorder="1"/>
    <xf numFmtId="0" fontId="3" fillId="0" borderId="1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7" xfId="0" quotePrefix="1" applyFont="1" applyBorder="1"/>
    <xf numFmtId="0" fontId="3" fillId="0" borderId="11" xfId="0" applyFont="1" applyBorder="1"/>
    <xf numFmtId="0" fontId="5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18" fillId="0" borderId="0" xfId="0" applyFont="1"/>
    <xf numFmtId="0" fontId="3" fillId="0" borderId="7" xfId="0" applyFont="1" applyBorder="1" applyAlignment="1">
      <alignment vertical="top"/>
    </xf>
    <xf numFmtId="0" fontId="16" fillId="0" borderId="16" xfId="0" applyFont="1" applyBorder="1" applyAlignment="1">
      <alignment horizontal="center" vertical="center"/>
    </xf>
    <xf numFmtId="0" fontId="3" fillId="2" borderId="7" xfId="0" applyFont="1" applyFill="1" applyBorder="1"/>
    <xf numFmtId="0" fontId="3" fillId="3" borderId="7" xfId="0" applyFont="1" applyFill="1" applyBorder="1"/>
    <xf numFmtId="0" fontId="3" fillId="4" borderId="7" xfId="0" applyFont="1" applyFill="1" applyBorder="1"/>
    <xf numFmtId="0" fontId="3" fillId="5" borderId="7" xfId="0" applyFont="1" applyFill="1" applyBorder="1"/>
    <xf numFmtId="0" fontId="3" fillId="6" borderId="7" xfId="0" applyFont="1" applyFill="1" applyBorder="1"/>
    <xf numFmtId="0" fontId="5" fillId="0" borderId="8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3" fillId="3" borderId="7" xfId="0" applyFont="1" applyFill="1" applyBorder="1" applyAlignment="1">
      <alignment horizontal="center"/>
    </xf>
    <xf numFmtId="0" fontId="3" fillId="7" borderId="7" xfId="0" applyFont="1" applyFill="1" applyBorder="1"/>
    <xf numFmtId="0" fontId="3" fillId="0" borderId="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8" borderId="0" xfId="0" applyFont="1" applyFill="1"/>
    <xf numFmtId="0" fontId="3" fillId="8" borderId="0" xfId="0" applyFont="1" applyFill="1" applyAlignment="1">
      <alignment vertical="center" textRotation="255"/>
    </xf>
    <xf numFmtId="0" fontId="3" fillId="8" borderId="0" xfId="0" applyFont="1" applyFill="1" applyAlignment="1">
      <alignment horizontal="right"/>
    </xf>
    <xf numFmtId="0" fontId="9" fillId="0" borderId="14" xfId="0" applyFont="1" applyBorder="1" applyAlignment="1">
      <alignment horizontal="center" vertical="center" wrapText="1" shrinkToFit="1"/>
    </xf>
    <xf numFmtId="0" fontId="3" fillId="9" borderId="7" xfId="0" applyFont="1" applyFill="1" applyBorder="1"/>
    <xf numFmtId="178" fontId="3" fillId="0" borderId="0" xfId="0" applyNumberFormat="1" applyFont="1" applyAlignment="1">
      <alignment vertical="center"/>
    </xf>
    <xf numFmtId="0" fontId="3" fillId="10" borderId="7" xfId="0" applyFont="1" applyFill="1" applyBorder="1"/>
    <xf numFmtId="0" fontId="13" fillId="10" borderId="7" xfId="0" applyFont="1" applyFill="1" applyBorder="1"/>
    <xf numFmtId="0" fontId="3" fillId="0" borderId="0" xfId="0" applyFont="1" applyAlignment="1">
      <alignment horizontal="center"/>
    </xf>
    <xf numFmtId="0" fontId="24" fillId="0" borderId="0" xfId="0" applyFont="1"/>
    <xf numFmtId="0" fontId="13" fillId="12" borderId="7" xfId="0" applyFont="1" applyFill="1" applyBorder="1"/>
    <xf numFmtId="179" fontId="3" fillId="12" borderId="7" xfId="0" applyNumberFormat="1" applyFont="1" applyFill="1" applyBorder="1"/>
    <xf numFmtId="0" fontId="3" fillId="12" borderId="7" xfId="0" applyFont="1" applyFill="1" applyBorder="1"/>
    <xf numFmtId="0" fontId="13" fillId="12" borderId="7" xfId="0" applyFont="1" applyFill="1" applyBorder="1" applyAlignment="1">
      <alignment horizontal="center"/>
    </xf>
    <xf numFmtId="0" fontId="11" fillId="0" borderId="0" xfId="5">
      <alignment vertical="center"/>
    </xf>
    <xf numFmtId="0" fontId="28" fillId="0" borderId="0" xfId="5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5" xfId="0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0" fillId="0" borderId="7" xfId="0" applyBorder="1"/>
    <xf numFmtId="0" fontId="0" fillId="0" borderId="37" xfId="0" applyBorder="1" applyAlignment="1" applyProtection="1">
      <alignment vertical="center"/>
      <protection locked="0"/>
    </xf>
    <xf numFmtId="0" fontId="0" fillId="0" borderId="39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44" xfId="0" applyBorder="1" applyAlignment="1" applyProtection="1">
      <alignment vertical="center"/>
      <protection locked="0"/>
    </xf>
    <xf numFmtId="0" fontId="31" fillId="0" borderId="0" xfId="6"/>
    <xf numFmtId="0" fontId="13" fillId="0" borderId="0" xfId="0" quotePrefix="1" applyFont="1"/>
    <xf numFmtId="0" fontId="0" fillId="0" borderId="46" xfId="0" applyBorder="1"/>
    <xf numFmtId="0" fontId="3" fillId="0" borderId="47" xfId="0" applyFont="1" applyBorder="1"/>
    <xf numFmtId="0" fontId="13" fillId="0" borderId="47" xfId="0" applyFont="1" applyBorder="1"/>
    <xf numFmtId="0" fontId="3" fillId="0" borderId="48" xfId="0" applyFont="1" applyBorder="1"/>
    <xf numFmtId="0" fontId="0" fillId="0" borderId="49" xfId="0" applyBorder="1"/>
    <xf numFmtId="0" fontId="3" fillId="0" borderId="50" xfId="0" applyFont="1" applyBorder="1"/>
    <xf numFmtId="0" fontId="13" fillId="0" borderId="50" xfId="0" applyFont="1" applyBorder="1"/>
    <xf numFmtId="0" fontId="0" fillId="0" borderId="51" xfId="0" applyBorder="1"/>
    <xf numFmtId="0" fontId="3" fillId="0" borderId="52" xfId="0" applyFont="1" applyBorder="1"/>
    <xf numFmtId="0" fontId="13" fillId="0" borderId="52" xfId="0" applyFont="1" applyBorder="1"/>
    <xf numFmtId="0" fontId="3" fillId="0" borderId="53" xfId="0" applyFont="1" applyBorder="1"/>
    <xf numFmtId="0" fontId="3" fillId="0" borderId="46" xfId="0" applyFont="1" applyBorder="1"/>
    <xf numFmtId="0" fontId="13" fillId="0" borderId="48" xfId="0" applyFont="1" applyBorder="1"/>
    <xf numFmtId="0" fontId="3" fillId="0" borderId="49" xfId="0" applyFont="1" applyBorder="1"/>
    <xf numFmtId="0" fontId="3" fillId="0" borderId="51" xfId="0" applyFont="1" applyBorder="1"/>
    <xf numFmtId="0" fontId="13" fillId="0" borderId="53" xfId="0" applyFont="1" applyBorder="1"/>
    <xf numFmtId="0" fontId="13" fillId="0" borderId="46" xfId="0" applyFont="1" applyBorder="1"/>
    <xf numFmtId="0" fontId="13" fillId="0" borderId="0" xfId="0" applyFont="1" applyAlignment="1">
      <alignment horizontal="center"/>
    </xf>
    <xf numFmtId="0" fontId="13" fillId="0" borderId="49" xfId="0" applyFont="1" applyBorder="1"/>
    <xf numFmtId="0" fontId="13" fillId="0" borderId="51" xfId="0" applyFont="1" applyBorder="1"/>
    <xf numFmtId="0" fontId="13" fillId="12" borderId="7" xfId="0" applyFont="1" applyFill="1" applyBorder="1" applyAlignment="1">
      <alignment vertical="center"/>
    </xf>
    <xf numFmtId="0" fontId="13" fillId="10" borderId="7" xfId="0" applyFont="1" applyFill="1" applyBorder="1" applyAlignment="1">
      <alignment vertical="center" shrinkToFit="1"/>
    </xf>
    <xf numFmtId="0" fontId="13" fillId="11" borderId="7" xfId="0" applyFont="1" applyFill="1" applyBorder="1" applyAlignment="1">
      <alignment vertical="center" shrinkToFit="1"/>
    </xf>
    <xf numFmtId="0" fontId="0" fillId="0" borderId="47" xfId="0" applyBorder="1"/>
    <xf numFmtId="0" fontId="0" fillId="0" borderId="48" xfId="0" applyBorder="1"/>
    <xf numFmtId="0" fontId="0" fillId="0" borderId="50" xfId="0" applyBorder="1"/>
    <xf numFmtId="0" fontId="0" fillId="0" borderId="52" xfId="0" applyBorder="1"/>
    <xf numFmtId="0" fontId="0" fillId="0" borderId="53" xfId="0" applyBorder="1"/>
    <xf numFmtId="0" fontId="0" fillId="0" borderId="7" xfId="0" applyBorder="1" applyAlignment="1">
      <alignment horizontal="center"/>
    </xf>
    <xf numFmtId="0" fontId="3" fillId="13" borderId="0" xfId="0" applyFont="1" applyFill="1"/>
    <xf numFmtId="0" fontId="2" fillId="13" borderId="0" xfId="0" applyFont="1" applyFill="1" applyAlignment="1">
      <alignment vertical="center"/>
    </xf>
    <xf numFmtId="0" fontId="19" fillId="13" borderId="0" xfId="0" applyFont="1" applyFill="1" applyAlignment="1">
      <alignment vertical="center" wrapText="1"/>
    </xf>
    <xf numFmtId="0" fontId="32" fillId="13" borderId="0" xfId="0" applyFont="1" applyFill="1" applyAlignment="1">
      <alignment vertical="center"/>
    </xf>
    <xf numFmtId="0" fontId="32" fillId="13" borderId="0" xfId="0" applyFont="1" applyFill="1"/>
    <xf numFmtId="0" fontId="3" fillId="13" borderId="0" xfId="0" applyFont="1" applyFill="1" applyAlignment="1">
      <alignment vertical="center"/>
    </xf>
    <xf numFmtId="0" fontId="9" fillId="13" borderId="0" xfId="0" applyFont="1" applyFill="1"/>
    <xf numFmtId="0" fontId="7" fillId="13" borderId="0" xfId="0" applyFont="1" applyFill="1"/>
    <xf numFmtId="0" fontId="5" fillId="13" borderId="0" xfId="0" applyFont="1" applyFill="1" applyAlignment="1">
      <alignment vertical="center"/>
    </xf>
    <xf numFmtId="0" fontId="3" fillId="13" borderId="0" xfId="0" applyFont="1" applyFill="1" applyAlignment="1">
      <alignment vertical="center" textRotation="255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1" fillId="0" borderId="0" xfId="0" applyFont="1" applyAlignment="1">
      <alignment horizontal="justify" vertical="center"/>
    </xf>
    <xf numFmtId="0" fontId="35" fillId="0" borderId="0" xfId="5" applyFont="1">
      <alignment vertical="center"/>
    </xf>
    <xf numFmtId="0" fontId="36" fillId="0" borderId="0" xfId="5" applyFont="1">
      <alignment vertical="center"/>
    </xf>
    <xf numFmtId="0" fontId="37" fillId="0" borderId="0" xfId="5" applyFont="1">
      <alignment vertical="center"/>
    </xf>
    <xf numFmtId="0" fontId="38" fillId="0" borderId="0" xfId="5" applyFont="1">
      <alignment vertical="center"/>
    </xf>
    <xf numFmtId="0" fontId="39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3" fillId="12" borderId="56" xfId="0" applyFont="1" applyFill="1" applyBorder="1"/>
    <xf numFmtId="0" fontId="0" fillId="0" borderId="57" xfId="0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right" vertical="center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176" fontId="15" fillId="0" borderId="21" xfId="0" applyNumberFormat="1" applyFont="1" applyBorder="1" applyAlignment="1" applyProtection="1">
      <alignment horizontal="center" vertical="center"/>
      <protection locked="0"/>
    </xf>
    <xf numFmtId="176" fontId="15" fillId="0" borderId="10" xfId="0" applyNumberFormat="1" applyFont="1" applyBorder="1" applyAlignment="1" applyProtection="1">
      <alignment horizontal="center" vertical="center"/>
      <protection locked="0"/>
    </xf>
    <xf numFmtId="176" fontId="15" fillId="0" borderId="22" xfId="0" applyNumberFormat="1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6" fontId="11" fillId="0" borderId="28" xfId="0" applyNumberFormat="1" applyFont="1" applyBorder="1" applyAlignment="1" applyProtection="1">
      <alignment horizontal="center" vertical="center"/>
      <protection locked="0"/>
    </xf>
    <xf numFmtId="176" fontId="11" fillId="0" borderId="2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center" vertical="center" textRotation="255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17" fillId="0" borderId="31" xfId="0" applyFont="1" applyBorder="1" applyAlignment="1" applyProtection="1">
      <alignment horizontal="left" vertical="center"/>
      <protection locked="0"/>
    </xf>
    <xf numFmtId="0" fontId="21" fillId="0" borderId="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5" fillId="0" borderId="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19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20" fillId="13" borderId="0" xfId="0" applyFont="1" applyFill="1" applyAlignment="1">
      <alignment horizontal="left" vertical="center" wrapText="1"/>
    </xf>
    <xf numFmtId="0" fontId="5" fillId="0" borderId="8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23" fillId="0" borderId="0" xfId="0" applyFont="1" applyAlignment="1">
      <alignment horizontal="center" vertical="center"/>
    </xf>
    <xf numFmtId="177" fontId="3" fillId="0" borderId="0" xfId="0" applyNumberFormat="1" applyFont="1" applyAlignment="1" applyProtection="1">
      <alignment horizontal="right" vertical="center"/>
      <protection locked="0"/>
    </xf>
    <xf numFmtId="0" fontId="2" fillId="0" borderId="54" xfId="0" applyFont="1" applyBorder="1" applyAlignment="1" applyProtection="1">
      <alignment horizontal="left" vertical="center"/>
      <protection locked="0"/>
    </xf>
    <xf numFmtId="0" fontId="2" fillId="0" borderId="55" xfId="0" applyFont="1" applyBorder="1" applyAlignment="1" applyProtection="1">
      <alignment horizontal="left" vertical="center"/>
      <protection locked="0"/>
    </xf>
    <xf numFmtId="0" fontId="0" fillId="0" borderId="3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</cellXfs>
  <cellStyles count="7">
    <cellStyle name="ハイパーリンク" xfId="6" builtinId="8"/>
    <cellStyle name="選択肢" xfId="1" xr:uid="{00000000-0005-0000-0000-000000000000}"/>
    <cellStyle name="入力表示欄" xfId="2" xr:uid="{00000000-0005-0000-0000-000001000000}"/>
    <cellStyle name="入力欄３" xfId="3" xr:uid="{00000000-0005-0000-0000-000002000000}"/>
    <cellStyle name="入力欄４" xfId="4" xr:uid="{00000000-0005-0000-0000-000003000000}"/>
    <cellStyle name="標準" xfId="0" builtinId="0"/>
    <cellStyle name="標準 2" xfId="5" xr:uid="{18231E62-B2D6-4DD0-9870-CC55CD91346A}"/>
  </cellStyles>
  <dxfs count="27"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FFFF"/>
        </patternFill>
      </fill>
    </dxf>
    <dxf>
      <fill>
        <patternFill>
          <bgColor rgb="FFFF00FF"/>
        </patternFill>
      </fill>
    </dxf>
    <dxf>
      <fill>
        <patternFill>
          <bgColor rgb="FFCCFFCC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FFFF"/>
        </patternFill>
      </fill>
    </dxf>
    <dxf>
      <fill>
        <patternFill>
          <bgColor rgb="FFFF0000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ill>
        <patternFill>
          <bgColor rgb="FFCCFFFF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rgb="FFCCFFFF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CCFFFF"/>
      <color rgb="FFCCECFF"/>
      <color rgb="FF6699FF"/>
      <color rgb="FFFF66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714376</xdr:colOff>
      <xdr:row>3</xdr:row>
      <xdr:rowOff>66675</xdr:rowOff>
    </xdr:from>
    <xdr:to>
      <xdr:col>22</xdr:col>
      <xdr:colOff>19050</xdr:colOff>
      <xdr:row>4</xdr:row>
      <xdr:rowOff>38100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484126" y="6315075"/>
          <a:ext cx="257174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  <xdr:twoCellAnchor>
    <xdr:from>
      <xdr:col>20</xdr:col>
      <xdr:colOff>19050</xdr:colOff>
      <xdr:row>29</xdr:row>
      <xdr:rowOff>28575</xdr:rowOff>
    </xdr:from>
    <xdr:to>
      <xdr:col>22</xdr:col>
      <xdr:colOff>133350</xdr:colOff>
      <xdr:row>37</xdr:row>
      <xdr:rowOff>323850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627375" y="13011150"/>
          <a:ext cx="1333500" cy="2857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900"/>
            <a:t>注意事項</a:t>
          </a:r>
          <a:endParaRPr kumimoji="1" lang="en-US" altLang="ja-JP" sz="900"/>
        </a:p>
        <a:p>
          <a:pPr>
            <a:lnSpc>
              <a:spcPts val="1000"/>
            </a:lnSpc>
          </a:pPr>
          <a:endParaRPr kumimoji="1" lang="ja-JP" altLang="en-US" sz="900"/>
        </a:p>
        <a:p>
          <a:pPr>
            <a:lnSpc>
              <a:spcPts val="1100"/>
            </a:lnSpc>
          </a:pPr>
          <a:r>
            <a:rPr kumimoji="1" lang="ja-JP" altLang="en-US" sz="900"/>
            <a:t>１　許諾を得てパートを変更した場合は，変更したものを記入する。</a:t>
          </a:r>
          <a:endParaRPr kumimoji="1" lang="en-US" altLang="ja-JP" sz="900"/>
        </a:p>
        <a:p>
          <a:endParaRPr kumimoji="1" lang="ja-JP" altLang="en-US" sz="900"/>
        </a:p>
        <a:p>
          <a:pPr>
            <a:lnSpc>
              <a:spcPts val="1100"/>
            </a:lnSpc>
          </a:pPr>
          <a:r>
            <a:rPr kumimoji="1" lang="ja-JP" altLang="en-US" sz="900"/>
            <a:t>２　プログラムへの氏名掲載ができない事情がある場合は、備考欄に「掲載不可」と入力し、</a:t>
          </a:r>
          <a:endParaRPr kumimoji="1" lang="en-US" altLang="ja-JP" sz="900"/>
        </a:p>
        <a:p>
          <a:pPr>
            <a:lnSpc>
              <a:spcPts val="1200"/>
            </a:lnSpc>
          </a:pPr>
          <a:r>
            <a:rPr kumimoji="1" lang="ja-JP" altLang="en-US" sz="900"/>
            <a:t>理由を連絡すること</a:t>
          </a:r>
          <a:endParaRPr kumimoji="1" lang="en-US" altLang="ja-JP" sz="900"/>
        </a:p>
        <a:p>
          <a:pPr>
            <a:lnSpc>
              <a:spcPts val="1300"/>
            </a:lnSpc>
          </a:pPr>
          <a:r>
            <a:rPr kumimoji="1" lang="ja-JP" altLang="en-US" sz="900"/>
            <a:t>（地区大会は除く）。</a:t>
          </a:r>
          <a:endParaRPr kumimoji="1" lang="en-US" altLang="ja-JP" sz="900"/>
        </a:p>
        <a:p>
          <a:pPr>
            <a:lnSpc>
              <a:spcPts val="1200"/>
            </a:lnSpc>
          </a:pPr>
          <a:endParaRPr kumimoji="1" lang="en-US" altLang="ja-JP" sz="900"/>
        </a:p>
        <a:p>
          <a:pPr>
            <a:lnSpc>
              <a:spcPts val="1300"/>
            </a:lnSpc>
          </a:pPr>
          <a:r>
            <a:rPr kumimoji="1" lang="ja-JP" altLang="en-US" sz="900"/>
            <a:t>３　重複して出場している場合は、備考欄にどのチームかを明記</a:t>
          </a:r>
          <a:endParaRPr kumimoji="1" lang="en-US" altLang="ja-JP" sz="900"/>
        </a:p>
        <a:p>
          <a:pPr>
            <a:lnSpc>
              <a:spcPts val="1200"/>
            </a:lnSpc>
          </a:pPr>
          <a:r>
            <a:rPr kumimoji="1" lang="ja-JP" altLang="en-US" sz="900"/>
            <a:t>（地区大会のみ）</a:t>
          </a:r>
          <a:endParaRPr kumimoji="1" lang="en-US" altLang="ja-JP" sz="900"/>
        </a:p>
        <a:p>
          <a:pPr>
            <a:lnSpc>
              <a:spcPts val="1200"/>
            </a:lnSpc>
          </a:pPr>
          <a:endParaRPr kumimoji="1" lang="ja-JP" altLang="en-US" sz="900"/>
        </a:p>
        <a:p>
          <a:pPr>
            <a:lnSpc>
              <a:spcPts val="1100"/>
            </a:lnSpc>
          </a:pP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561;&#36899;\&#12477;&#12501;&#12488;\&#21561;&#12467;&#12531;\&#30003;&#36796;&#26360;&#19968;&#24335;_&#65313;&#37096;&#38272;_&#208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方法"/>
      <sheetName val="申込書"/>
      <sheetName val="基本情報"/>
      <sheetName val="原稿入力用"/>
      <sheetName val="原稿印刷用"/>
      <sheetName val="対応表"/>
      <sheetName val="係の希望"/>
      <sheetName val="委任状"/>
      <sheetName val="設定"/>
      <sheetName val="集計表"/>
    </sheetNames>
    <sheetDataSet>
      <sheetData sheetId="0"/>
      <sheetData sheetId="1">
        <row r="12">
          <cell r="D12" t="str">
            <v>基本情報シートに入力</v>
          </cell>
        </row>
        <row r="13">
          <cell r="D13" t="str">
            <v>基本情報シートに入力</v>
          </cell>
        </row>
        <row r="15">
          <cell r="E15" t="str">
            <v>基本情報シートに入力</v>
          </cell>
        </row>
        <row r="16">
          <cell r="E16" t="str">
            <v>基本情報シートに入力</v>
          </cell>
        </row>
        <row r="17">
          <cell r="E17" t="str">
            <v>基本情報シートに入力</v>
          </cell>
        </row>
        <row r="18">
          <cell r="E18" t="str">
            <v>基本情報シートに入力</v>
          </cell>
        </row>
        <row r="19">
          <cell r="E19" t="str">
            <v>基本情報シートに入力</v>
          </cell>
        </row>
        <row r="20">
          <cell r="E20" t="str">
            <v>基本情報シートに入力</v>
          </cell>
        </row>
        <row r="21">
          <cell r="E21" t="str">
            <v>基本情報シートに入力</v>
          </cell>
          <cell r="J21" t="str">
            <v>基本情報シートに入力</v>
          </cell>
        </row>
        <row r="22">
          <cell r="E22" t="str">
            <v>基本情報シートに入力</v>
          </cell>
          <cell r="J22" t="str">
            <v>基本情報シートに入力</v>
          </cell>
        </row>
        <row r="23">
          <cell r="D23" t="str">
            <v/>
          </cell>
        </row>
        <row r="25">
          <cell r="D25" t="str">
            <v/>
          </cell>
        </row>
        <row r="29">
          <cell r="E29">
            <v>0</v>
          </cell>
        </row>
        <row r="36">
          <cell r="D36" t="str">
            <v>【使用楽譜】　（下記の該当する番号を入力し、３以外は必要事項を記入）</v>
          </cell>
        </row>
        <row r="37">
          <cell r="D37" t="str">
            <v/>
          </cell>
        </row>
        <row r="45">
          <cell r="J45" t="str">
            <v/>
          </cell>
        </row>
        <row r="48">
          <cell r="D48" t="str">
            <v/>
          </cell>
        </row>
        <row r="51">
          <cell r="D51" t="str">
            <v/>
          </cell>
        </row>
        <row r="52">
          <cell r="D52" t="str">
            <v/>
          </cell>
        </row>
      </sheetData>
      <sheetData sheetId="2" refreshError="1"/>
      <sheetData sheetId="3">
        <row r="16">
          <cell r="M16" t="str">
            <v>申込書に入力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6">
          <cell r="G16">
            <v>2024</v>
          </cell>
        </row>
        <row r="25">
          <cell r="G25">
            <v>1</v>
          </cell>
        </row>
        <row r="27">
          <cell r="G27" t="str">
            <v>１　中学生A　　２　高等学校A　　３　大学　　４　職場・一般</v>
          </cell>
        </row>
        <row r="28">
          <cell r="G28" t="str">
            <v>１　中学生B　　２　高等学校B</v>
          </cell>
        </row>
        <row r="29">
          <cell r="G29" t="str">
            <v>１　小学生</v>
          </cell>
        </row>
        <row r="31">
          <cell r="G31">
            <v>4</v>
          </cell>
        </row>
        <row r="32">
          <cell r="G32">
            <v>2</v>
          </cell>
        </row>
        <row r="33">
          <cell r="G33">
            <v>1</v>
          </cell>
        </row>
        <row r="35">
          <cell r="G35" t="str">
            <v>中学生A</v>
          </cell>
        </row>
        <row r="36">
          <cell r="G36" t="str">
            <v>高等学校A</v>
          </cell>
        </row>
        <row r="37">
          <cell r="G37" t="str">
            <v>大学</v>
          </cell>
        </row>
        <row r="38">
          <cell r="G38" t="str">
            <v>職場・一般</v>
          </cell>
        </row>
        <row r="39">
          <cell r="G39" t="str">
            <v>中学生B</v>
          </cell>
        </row>
        <row r="40">
          <cell r="G40" t="str">
            <v>高等学校B</v>
          </cell>
        </row>
        <row r="41">
          <cell r="G41" t="str">
            <v>小学生</v>
          </cell>
        </row>
        <row r="46">
          <cell r="K46">
            <v>0</v>
          </cell>
        </row>
        <row r="57">
          <cell r="K57" t="str">
            <v>■吹コン正式名称</v>
          </cell>
        </row>
        <row r="58">
          <cell r="K58" t="str">
            <v>■吹コン正式名称</v>
          </cell>
        </row>
        <row r="59">
          <cell r="K59" t="str">
            <v>■小フェス正式名称</v>
          </cell>
        </row>
        <row r="61">
          <cell r="K61" t="str">
            <v>■吹コン正式名称</v>
          </cell>
        </row>
        <row r="65">
          <cell r="O65" t="str">
            <v>Ⅰ　行進曲「勇気の旗を掲げて」</v>
          </cell>
        </row>
        <row r="66">
          <cell r="O66" t="str">
            <v>Ⅱ　風がきらめくとき</v>
          </cell>
        </row>
        <row r="67">
          <cell r="O67" t="str">
            <v>Ⅲ　メルヘン</v>
          </cell>
        </row>
        <row r="68">
          <cell r="O68" t="str">
            <v>Ⅳ　フロンティア・スピリット</v>
          </cell>
        </row>
        <row r="74">
          <cell r="S74">
            <v>800</v>
          </cell>
        </row>
        <row r="96">
          <cell r="AE96" t="str">
            <v>氏名の掲載はしないので入力は不要</v>
          </cell>
          <cell r="AF96" t="str">
            <v>無</v>
          </cell>
        </row>
        <row r="97">
          <cell r="AE97" t="str">
            <v>氏名の掲載はしないので入力は不要</v>
          </cell>
          <cell r="AF97" t="str">
            <v>無</v>
          </cell>
        </row>
        <row r="98">
          <cell r="AE98" t="str">
            <v>氏名の掲載はしないので入力は不要</v>
          </cell>
          <cell r="AF98" t="str">
            <v>無</v>
          </cell>
        </row>
        <row r="99">
          <cell r="AE99" t="str">
            <v>氏名の掲載はしないので入力は不要</v>
          </cell>
          <cell r="AF99" t="str">
            <v>無</v>
          </cell>
        </row>
        <row r="100">
          <cell r="AE100" t="str">
            <v>氏名の掲載はしないので入力は不要</v>
          </cell>
          <cell r="AF100" t="str">
            <v>無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A46B-11B4-4ABC-9B2A-00A1388F8C4A}">
  <dimension ref="B1:D41"/>
  <sheetViews>
    <sheetView topLeftCell="A21" zoomScaleNormal="100" workbookViewId="0">
      <selection activeCell="C34" sqref="C34"/>
    </sheetView>
  </sheetViews>
  <sheetFormatPr defaultColWidth="14.81640625" defaultRowHeight="15.5"/>
  <cols>
    <col min="1" max="1" width="3.54296875" style="140" customWidth="1"/>
    <col min="2" max="2" width="6.81640625" style="140" customWidth="1"/>
    <col min="3" max="3" width="123.54296875" style="140" customWidth="1"/>
    <col min="4" max="16384" width="14.81640625" style="140"/>
  </cols>
  <sheetData>
    <row r="1" spans="2:4" ht="9" customHeight="1"/>
    <row r="2" spans="2:4" ht="21">
      <c r="B2" s="141" t="s">
        <v>252</v>
      </c>
    </row>
    <row r="3" spans="2:4" ht="21">
      <c r="B3" s="142"/>
    </row>
    <row r="4" spans="2:4" ht="17.5">
      <c r="B4" s="143"/>
    </row>
    <row r="5" spans="2:4" ht="21">
      <c r="B5" s="144" t="s">
        <v>253</v>
      </c>
    </row>
    <row r="6" spans="2:4" ht="24" customHeight="1">
      <c r="C6" s="145" t="s">
        <v>254</v>
      </c>
    </row>
    <row r="7" spans="2:4" ht="24" customHeight="1">
      <c r="C7" s="145" t="s">
        <v>255</v>
      </c>
    </row>
    <row r="8" spans="2:4" ht="24" customHeight="1">
      <c r="C8" s="145" t="s">
        <v>256</v>
      </c>
    </row>
    <row r="9" spans="2:4" ht="24" customHeight="1">
      <c r="C9" s="145" t="s">
        <v>273</v>
      </c>
    </row>
    <row r="10" spans="2:4" ht="24" customHeight="1">
      <c r="C10" s="145" t="s">
        <v>257</v>
      </c>
    </row>
    <row r="11" spans="2:4" ht="24" customHeight="1">
      <c r="C11" s="145" t="s">
        <v>258</v>
      </c>
    </row>
    <row r="12" spans="2:4" ht="24" customHeight="1">
      <c r="C12" s="146" t="s">
        <v>259</v>
      </c>
    </row>
    <row r="13" spans="2:4" ht="12" customHeight="1"/>
    <row r="14" spans="2:4" ht="12" customHeight="1"/>
    <row r="15" spans="2:4" ht="21">
      <c r="B15" s="144" t="s">
        <v>260</v>
      </c>
      <c r="C15" s="75"/>
    </row>
    <row r="16" spans="2:4" ht="24" customHeight="1">
      <c r="C16" s="145" t="s">
        <v>261</v>
      </c>
      <c r="D16" s="75"/>
    </row>
    <row r="17" spans="2:4" ht="24" customHeight="1">
      <c r="C17" s="145" t="s">
        <v>262</v>
      </c>
      <c r="D17" s="75"/>
    </row>
    <row r="18" spans="2:4" ht="24" customHeight="1">
      <c r="C18" s="147" t="s">
        <v>281</v>
      </c>
      <c r="D18" s="148"/>
    </row>
    <row r="19" spans="2:4" ht="24" customHeight="1">
      <c r="C19" s="147" t="s">
        <v>282</v>
      </c>
      <c r="D19" s="148"/>
    </row>
    <row r="20" spans="2:4" ht="24" customHeight="1">
      <c r="C20" s="145" t="s">
        <v>263</v>
      </c>
      <c r="D20" s="75"/>
    </row>
    <row r="21" spans="2:4" ht="12" customHeight="1"/>
    <row r="22" spans="2:4" ht="12" customHeight="1"/>
    <row r="23" spans="2:4" ht="21">
      <c r="B23" s="144" t="s">
        <v>264</v>
      </c>
    </row>
    <row r="24" spans="2:4" ht="24" customHeight="1">
      <c r="C24" s="145" t="s">
        <v>265</v>
      </c>
    </row>
    <row r="25" spans="2:4" ht="24" customHeight="1">
      <c r="C25" s="145" t="s">
        <v>274</v>
      </c>
    </row>
    <row r="26" spans="2:4" ht="24" customHeight="1">
      <c r="C26" s="145" t="s">
        <v>266</v>
      </c>
    </row>
    <row r="27" spans="2:4" ht="24" customHeight="1">
      <c r="C27" s="145" t="s">
        <v>267</v>
      </c>
    </row>
    <row r="28" spans="2:4" ht="24" customHeight="1">
      <c r="C28" s="145" t="s">
        <v>275</v>
      </c>
    </row>
    <row r="29" spans="2:4" ht="24" customHeight="1">
      <c r="C29" s="145" t="s">
        <v>268</v>
      </c>
    </row>
    <row r="30" spans="2:4" ht="24" customHeight="1">
      <c r="C30" s="145" t="s">
        <v>269</v>
      </c>
    </row>
    <row r="31" spans="2:4" ht="24" customHeight="1">
      <c r="C31" s="145" t="s">
        <v>270</v>
      </c>
    </row>
    <row r="32" spans="2:4" ht="24" customHeight="1">
      <c r="C32" s="139" t="s">
        <v>271</v>
      </c>
    </row>
    <row r="33" spans="2:4" ht="24" customHeight="1">
      <c r="C33" s="145" t="s">
        <v>280</v>
      </c>
    </row>
    <row r="34" spans="2:4" ht="24" customHeight="1">
      <c r="C34" s="145" t="s">
        <v>284</v>
      </c>
    </row>
    <row r="35" spans="2:4" ht="12" customHeight="1"/>
    <row r="36" spans="2:4" ht="12" customHeight="1"/>
    <row r="37" spans="2:4" ht="21">
      <c r="B37" s="144" t="s">
        <v>272</v>
      </c>
      <c r="C37" s="75"/>
    </row>
    <row r="38" spans="2:4" ht="24" customHeight="1">
      <c r="C38" s="145" t="s">
        <v>279</v>
      </c>
      <c r="D38" s="75"/>
    </row>
    <row r="39" spans="2:4" ht="24" customHeight="1">
      <c r="C39" s="145" t="s">
        <v>278</v>
      </c>
      <c r="D39" s="75"/>
    </row>
    <row r="40" spans="2:4" ht="24" customHeight="1">
      <c r="C40" s="149" t="s">
        <v>277</v>
      </c>
      <c r="D40" s="75"/>
    </row>
    <row r="41" spans="2:4" ht="24" customHeight="1">
      <c r="C41" s="149" t="s">
        <v>276</v>
      </c>
      <c r="D41" s="148"/>
    </row>
  </sheetData>
  <phoneticPr fontId="1"/>
  <pageMargins left="0.43307086614173229" right="0.19685039370078741" top="0.74803149606299213" bottom="0.74803149606299213" header="0.31496062992125984" footer="0.31496062992125984"/>
  <pageSetup paperSize="9" scale="80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  <pageSetUpPr autoPageBreaks="0"/>
  </sheetPr>
  <dimension ref="A1:AF73"/>
  <sheetViews>
    <sheetView tabSelected="1" zoomScaleNormal="100" zoomScaleSheetLayoutView="100" workbookViewId="0">
      <selection activeCell="B9" sqref="B9:B10"/>
    </sheetView>
  </sheetViews>
  <sheetFormatPr defaultColWidth="10" defaultRowHeight="13"/>
  <cols>
    <col min="1" max="1" width="1.26953125" customWidth="1"/>
    <col min="2" max="2" width="3.7265625" style="1" customWidth="1"/>
    <col min="3" max="4" width="1.81640625" style="2" customWidth="1"/>
    <col min="5" max="5" width="5.26953125" style="2" customWidth="1"/>
    <col min="6" max="6" width="3.81640625" style="2" customWidth="1"/>
    <col min="7" max="7" width="2.26953125" style="2" customWidth="1"/>
    <col min="8" max="8" width="4.26953125" style="2" customWidth="1"/>
    <col min="9" max="9" width="5.7265625" style="2" customWidth="1"/>
    <col min="10" max="10" width="2.81640625" style="2" customWidth="1"/>
    <col min="11" max="11" width="11.453125" style="2" customWidth="1"/>
    <col min="12" max="12" width="4.1796875" style="2" customWidth="1"/>
    <col min="13" max="13" width="4.26953125" style="2" customWidth="1"/>
    <col min="14" max="14" width="2.81640625" style="2" customWidth="1"/>
    <col min="15" max="16" width="5.54296875" style="2" customWidth="1"/>
    <col min="17" max="17" width="2.54296875" style="2" customWidth="1"/>
    <col min="18" max="18" width="4" style="2" customWidth="1"/>
    <col min="19" max="19" width="8.26953125" style="2" customWidth="1"/>
    <col min="20" max="20" width="4.26953125" style="2" customWidth="1"/>
    <col min="21" max="21" width="4" style="2" customWidth="1"/>
    <col min="22" max="22" width="14.26953125" style="2" customWidth="1"/>
    <col min="23" max="23" width="2.453125" style="2" customWidth="1"/>
    <col min="24" max="24" width="1" style="2" customWidth="1"/>
    <col min="25" max="25" width="3.1796875" style="2" customWidth="1"/>
    <col min="26" max="26" width="21" style="2" customWidth="1"/>
    <col min="27" max="29" width="10" style="2"/>
    <col min="30" max="30" width="4.7265625" style="2" customWidth="1"/>
    <col min="31" max="31" width="10" style="2"/>
    <col min="32" max="32" width="2.26953125" style="2" customWidth="1"/>
    <col min="33" max="16384" width="10" style="2"/>
  </cols>
  <sheetData>
    <row r="1" spans="2:32" ht="4.5" customHeight="1">
      <c r="B1" s="60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1"/>
      <c r="X1" s="127"/>
      <c r="Y1" s="127"/>
      <c r="Z1" s="127"/>
      <c r="AA1" s="127"/>
      <c r="AB1" s="127"/>
      <c r="AC1" s="127"/>
      <c r="AD1" s="127"/>
      <c r="AE1" s="127"/>
      <c r="AF1" s="127"/>
    </row>
    <row r="2" spans="2:32" ht="18" customHeight="1">
      <c r="B2" s="64">
        <f ca="1">IF(RIGHT(CELL("filename",集計欄!A1),LEN(CELL("filename",集計欄!A1))-FIND("]",CELL("filename",集計欄!A1)))="集計欄",11111,0)</f>
        <v>11111</v>
      </c>
      <c r="K2" s="27"/>
      <c r="L2" s="27"/>
      <c r="M2" s="27"/>
      <c r="N2" s="27"/>
      <c r="O2" s="27"/>
      <c r="P2" s="246" t="s">
        <v>220</v>
      </c>
      <c r="Q2" s="246"/>
      <c r="R2" s="246"/>
      <c r="S2" s="252"/>
      <c r="T2" s="252"/>
      <c r="U2" s="252"/>
      <c r="V2" s="252"/>
      <c r="W2" s="3"/>
      <c r="X2" s="127"/>
      <c r="Y2" s="127"/>
      <c r="Z2" s="128"/>
      <c r="AA2" s="128"/>
      <c r="AB2" s="127"/>
      <c r="AC2" s="127"/>
      <c r="AD2" s="127"/>
      <c r="AE2" s="127"/>
      <c r="AF2" s="127"/>
    </row>
    <row r="3" spans="2:32" ht="16.5" customHeight="1">
      <c r="B3" s="27" t="str">
        <f>★主管吹連&amp;"理事長様"</f>
        <v>香川県吹奏楽連盟理事長様</v>
      </c>
      <c r="W3" s="3"/>
      <c r="X3" s="127"/>
      <c r="Y3" s="127"/>
      <c r="Z3" s="248"/>
      <c r="AA3" s="248"/>
      <c r="AB3" s="248"/>
      <c r="AC3" s="248"/>
      <c r="AD3" s="129"/>
      <c r="AE3" s="129"/>
      <c r="AF3" s="127"/>
    </row>
    <row r="4" spans="2:32" ht="21.75" customHeight="1">
      <c r="B4" s="251" t="s">
        <v>126</v>
      </c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47" t="s">
        <v>32</v>
      </c>
      <c r="Q4" s="247"/>
      <c r="R4" s="247"/>
      <c r="S4" s="217" t="str">
        <f>IF(基本情報!D10="",★参照表示,IF(基本情報!D10=0,"",基本情報!D10))</f>
        <v>基本情報シートに入力</v>
      </c>
      <c r="T4" s="217"/>
      <c r="U4" s="217"/>
      <c r="V4" s="217"/>
      <c r="W4" s="30"/>
      <c r="X4" s="127"/>
      <c r="Y4" s="127"/>
      <c r="Z4" s="248"/>
      <c r="AA4" s="248"/>
      <c r="AB4" s="248"/>
      <c r="AC4" s="248"/>
      <c r="AD4" s="129"/>
      <c r="AE4" s="129"/>
      <c r="AF4" s="127"/>
    </row>
    <row r="5" spans="2:32" ht="21" customHeight="1" thickBot="1"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W5" s="8" t="s">
        <v>204</v>
      </c>
      <c r="X5" s="127"/>
      <c r="Y5" s="127"/>
      <c r="Z5" s="130" t="s">
        <v>221</v>
      </c>
      <c r="AA5" s="128"/>
      <c r="AB5" s="128"/>
      <c r="AC5" s="128"/>
      <c r="AD5" s="128"/>
      <c r="AE5" s="128"/>
      <c r="AF5" s="128"/>
    </row>
    <row r="6" spans="2:32" ht="18" customHeight="1" thickBot="1"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X6" s="127"/>
      <c r="Y6" s="127"/>
      <c r="Z6" s="253" t="s">
        <v>169</v>
      </c>
      <c r="AA6" s="254"/>
      <c r="AB6" s="127"/>
      <c r="AC6" s="127"/>
      <c r="AD6" s="127"/>
      <c r="AE6" s="127"/>
      <c r="AF6" s="127"/>
    </row>
    <row r="7" spans="2:32" ht="42.75" customHeight="1" thickTop="1">
      <c r="B7" s="233" t="str">
        <f>IF(★大会名="選択","県名と大会区分を選択",IFERROR(INDEX(■各県の大会名の元と正式名称, ★大会№,★県№*4),"県名と大会区分を正しく選択してください"))</f>
        <v>第49回全日本アンサンブルコンテスト 香川県大会 地区大会</v>
      </c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127"/>
      <c r="Y7" s="127"/>
      <c r="Z7" s="127"/>
      <c r="AA7" s="127"/>
      <c r="AB7" s="127"/>
      <c r="AC7" s="127"/>
      <c r="AD7" s="127"/>
      <c r="AE7" s="127"/>
      <c r="AF7" s="127"/>
    </row>
    <row r="8" spans="2:32" ht="19.5" customHeight="1" thickBot="1">
      <c r="B8" s="217" t="str">
        <f>IF(RIGHT(★大会区分,4)="地区大会","","スコアのコピー，参加料払込用紙のコピーを添えて次のとおり申し込みます。")</f>
        <v>スコアのコピー，参加料払込用紙のコピーを添えて次のとおり申し込みます。</v>
      </c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127"/>
      <c r="Y8" s="127"/>
      <c r="Z8" s="131" t="s">
        <v>160</v>
      </c>
      <c r="AA8" s="127"/>
      <c r="AB8" s="127"/>
      <c r="AC8" s="127"/>
      <c r="AD8" s="127"/>
      <c r="AE8" s="127"/>
      <c r="AF8" s="127"/>
    </row>
    <row r="9" spans="2:32" ht="18.75" customHeight="1" thickBot="1">
      <c r="B9" s="173" t="s">
        <v>6</v>
      </c>
      <c r="C9" s="34" t="s">
        <v>40</v>
      </c>
      <c r="D9" s="35"/>
      <c r="E9" s="35"/>
      <c r="F9" s="240" t="str">
        <f>IF(基本情報!$D$9="",★参照表示,IF(基本情報!D9=0,"",基本情報!D9))</f>
        <v>基本情報シートに入力</v>
      </c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3"/>
      <c r="R9" s="62" t="s">
        <v>124</v>
      </c>
      <c r="S9" s="240" t="str">
        <f>IF(基本情報!D7="",★参照表示,IF(基本情報!D7=0,"",基本情報!D7))</f>
        <v/>
      </c>
      <c r="T9" s="241"/>
      <c r="U9" s="173" t="s">
        <v>2</v>
      </c>
      <c r="V9" s="236" t="s">
        <v>38</v>
      </c>
      <c r="W9" s="237"/>
      <c r="X9" s="127"/>
      <c r="Y9" s="127"/>
      <c r="Z9" s="253" t="s">
        <v>226</v>
      </c>
      <c r="AA9" s="254"/>
      <c r="AB9" s="127"/>
      <c r="AC9" s="127"/>
      <c r="AD9" s="127"/>
      <c r="AE9" s="127"/>
      <c r="AF9" s="127"/>
    </row>
    <row r="10" spans="2:32" ht="30.75" customHeight="1" thickTop="1">
      <c r="B10" s="175"/>
      <c r="C10" s="225" t="str">
        <f>IF(基本情報!D8="",★参照表示,IF(基本情報!D8=0,"",基本情報!D8))</f>
        <v>基本情報シートに入力</v>
      </c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R10" s="242" t="s">
        <v>38</v>
      </c>
      <c r="S10" s="242"/>
      <c r="T10" s="243"/>
      <c r="U10" s="175"/>
      <c r="V10" s="238"/>
      <c r="W10" s="239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2:32" ht="18" customHeight="1">
      <c r="B11" s="173" t="s">
        <v>10</v>
      </c>
      <c r="C11" s="234" t="s">
        <v>33</v>
      </c>
      <c r="D11" s="235"/>
      <c r="E11" s="212" t="str">
        <f>IF(基本情報!D11="",★参照表示,IF(基本情報!D11=0,"",基本情報!D11))</f>
        <v>基本情報シートに入力</v>
      </c>
      <c r="F11" s="212"/>
      <c r="G11" s="212"/>
      <c r="H11" s="212"/>
      <c r="I11" s="212"/>
      <c r="J11" s="249" t="s">
        <v>56</v>
      </c>
      <c r="K11" s="212" t="str">
        <f>IF(基本情報!D12="",★参照表示,IF(基本情報!D12=0,"",基本情報!D12))</f>
        <v>基本情報シートに入力</v>
      </c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3"/>
      <c r="X11" s="132"/>
      <c r="Y11" s="127"/>
      <c r="Z11" s="127"/>
      <c r="AA11" s="127"/>
      <c r="AB11" s="127"/>
      <c r="AC11" s="127"/>
      <c r="AD11" s="127"/>
      <c r="AE11" s="127"/>
      <c r="AF11" s="127"/>
    </row>
    <row r="12" spans="2:32" ht="18" customHeight="1">
      <c r="B12" s="174"/>
      <c r="C12" s="26"/>
      <c r="D12" s="27"/>
      <c r="E12" s="27"/>
      <c r="F12" s="27"/>
      <c r="G12" s="27"/>
      <c r="H12" s="27"/>
      <c r="I12" s="27"/>
      <c r="J12" s="250"/>
      <c r="K12" s="244" t="str">
        <f>IF(基本情報!D13="",★参照表示,IF(基本情報!D13=0,"",基本情報!D13))</f>
        <v>基本情報シートに入力</v>
      </c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5"/>
      <c r="X12" s="127"/>
      <c r="Y12" s="127"/>
      <c r="Z12" s="127"/>
      <c r="AA12" s="127"/>
      <c r="AB12" s="127"/>
      <c r="AC12" s="127"/>
      <c r="AD12" s="127"/>
      <c r="AE12" s="127"/>
      <c r="AF12" s="127"/>
    </row>
    <row r="13" spans="2:32" ht="24" customHeight="1">
      <c r="B13" s="174"/>
      <c r="C13" s="26"/>
      <c r="D13" s="27"/>
      <c r="E13" s="27"/>
      <c r="F13" s="27"/>
      <c r="G13" s="27"/>
      <c r="H13" s="27"/>
      <c r="I13" s="27"/>
      <c r="J13" s="24"/>
      <c r="K13" s="24"/>
      <c r="O13" s="216" t="s">
        <v>114</v>
      </c>
      <c r="P13" s="216"/>
      <c r="Q13" s="216"/>
      <c r="R13" s="216" t="str">
        <f>IF(基本情報!D14="",★参照表示,IF(基本情報!D14=0,"",基本情報!D14))</f>
        <v>基本情報シートに入力</v>
      </c>
      <c r="S13" s="216"/>
      <c r="T13" s="216"/>
      <c r="U13" s="216"/>
      <c r="V13" s="216"/>
      <c r="W13" s="10"/>
      <c r="X13" s="127"/>
      <c r="Y13" s="127"/>
      <c r="Z13" s="127"/>
      <c r="AA13" s="127"/>
      <c r="AB13" s="127"/>
      <c r="AC13" s="127"/>
      <c r="AD13" s="127"/>
      <c r="AE13" s="127"/>
      <c r="AF13" s="127"/>
    </row>
    <row r="14" spans="2:32" ht="18" customHeight="1">
      <c r="B14" s="174"/>
      <c r="C14" s="231" t="s">
        <v>39</v>
      </c>
      <c r="D14" s="232"/>
      <c r="E14" s="232"/>
      <c r="F14" s="232"/>
      <c r="G14" s="219" t="str">
        <f>IF(基本情報!D16="",★参照表示,IF(基本情報!D16=0,"",基本情報!D16))</f>
        <v>基本情報シートに入力</v>
      </c>
      <c r="H14" s="219"/>
      <c r="I14" s="219"/>
      <c r="J14" s="219"/>
      <c r="K14" s="219"/>
      <c r="M14" s="232" t="s">
        <v>34</v>
      </c>
      <c r="N14" s="232"/>
      <c r="O14" s="219" t="str">
        <f>IF(基本情報!D17="",★参照表示,IF(基本情報!D17=0,"",基本情報!D17))</f>
        <v>基本情報シートに入力</v>
      </c>
      <c r="P14" s="220"/>
      <c r="Q14" s="220"/>
      <c r="R14" s="220"/>
      <c r="S14" s="220"/>
      <c r="T14" s="32"/>
      <c r="U14" s="32"/>
      <c r="V14" s="32"/>
      <c r="W14" s="33"/>
      <c r="X14" s="127"/>
      <c r="Y14" s="127"/>
      <c r="Z14" s="127"/>
      <c r="AA14" s="127"/>
      <c r="AB14" s="127"/>
      <c r="AC14" s="127"/>
      <c r="AD14" s="127"/>
      <c r="AE14" s="127"/>
      <c r="AF14" s="127"/>
    </row>
    <row r="15" spans="2:32" ht="18.75" customHeight="1">
      <c r="B15" s="175"/>
      <c r="C15" s="229" t="s">
        <v>3</v>
      </c>
      <c r="D15" s="230"/>
      <c r="E15" s="230"/>
      <c r="F15" s="230"/>
      <c r="G15" s="217" t="str">
        <f>IF(基本情報!D19="",★参照表示,IF(基本情報!D19=0,"",基本情報!D19))</f>
        <v>基本情報シートに入力</v>
      </c>
      <c r="H15" s="217"/>
      <c r="I15" s="217"/>
      <c r="J15" s="217"/>
      <c r="K15" s="217"/>
      <c r="L15" s="13"/>
      <c r="M15" s="230" t="s">
        <v>35</v>
      </c>
      <c r="N15" s="230"/>
      <c r="O15" s="217" t="str">
        <f>IF(基本情報!D15="",★参照表示,IF(基本情報!D15=0,"",基本情報!D15))</f>
        <v>基本情報シートに入力</v>
      </c>
      <c r="P15" s="217"/>
      <c r="Q15" s="217"/>
      <c r="R15" s="217"/>
      <c r="S15" s="217"/>
      <c r="T15" s="217"/>
      <c r="U15" s="217"/>
      <c r="V15" s="217"/>
      <c r="W15" s="218"/>
      <c r="X15" s="127"/>
      <c r="Y15" s="127"/>
      <c r="Z15" s="127"/>
      <c r="AA15" s="127"/>
      <c r="AB15" s="127"/>
      <c r="AC15" s="127"/>
      <c r="AD15" s="127"/>
      <c r="AE15" s="127"/>
      <c r="AF15" s="127"/>
    </row>
    <row r="16" spans="2:32" ht="28.5" customHeight="1">
      <c r="B16" s="173" t="s">
        <v>13</v>
      </c>
      <c r="C16" s="187" t="s">
        <v>11</v>
      </c>
      <c r="D16" s="188"/>
      <c r="E16" s="179"/>
      <c r="F16" s="180"/>
      <c r="G16" s="180"/>
      <c r="H16" s="180"/>
      <c r="I16" s="180"/>
      <c r="J16" s="180"/>
      <c r="K16" s="180"/>
      <c r="L16" s="180"/>
      <c r="M16" s="180"/>
      <c r="N16" s="180"/>
      <c r="O16" s="29"/>
      <c r="P16" s="45" t="s">
        <v>38</v>
      </c>
      <c r="Q16" s="28" t="s">
        <v>4</v>
      </c>
      <c r="R16" s="28"/>
      <c r="S16" s="25" t="s">
        <v>30</v>
      </c>
      <c r="T16" s="199" t="s">
        <v>38</v>
      </c>
      <c r="U16" s="200"/>
      <c r="V16" s="200"/>
      <c r="W16" s="201"/>
      <c r="X16" s="127"/>
      <c r="Y16" s="127"/>
      <c r="Z16" s="127"/>
      <c r="AA16" s="127"/>
      <c r="AB16" s="127"/>
      <c r="AC16" s="127"/>
      <c r="AD16" s="127"/>
      <c r="AE16" s="127"/>
      <c r="AF16" s="127"/>
    </row>
    <row r="17" spans="2:32" ht="18.75" customHeight="1">
      <c r="B17" s="174"/>
      <c r="C17" s="165" t="s">
        <v>12</v>
      </c>
      <c r="D17" s="166"/>
      <c r="E17" s="166"/>
      <c r="F17" s="167"/>
      <c r="G17" s="181" t="s">
        <v>51</v>
      </c>
      <c r="H17" s="182"/>
      <c r="I17" s="182"/>
      <c r="J17" s="182"/>
      <c r="K17" s="182"/>
      <c r="L17" s="182"/>
      <c r="M17" s="182"/>
      <c r="N17" s="182"/>
      <c r="O17" s="183"/>
      <c r="P17" s="211" t="s">
        <v>1</v>
      </c>
      <c r="Q17" s="212"/>
      <c r="R17" s="212"/>
      <c r="S17" s="212"/>
      <c r="T17" s="212"/>
      <c r="U17" s="212"/>
      <c r="V17" s="212"/>
      <c r="W17" s="213"/>
      <c r="X17" s="127"/>
      <c r="Y17" s="127"/>
      <c r="Z17" s="127"/>
      <c r="AA17" s="127"/>
      <c r="AB17" s="127"/>
      <c r="AC17" s="127"/>
      <c r="AD17" s="127"/>
      <c r="AE17" s="127"/>
      <c r="AF17" s="127"/>
    </row>
    <row r="18" spans="2:32" ht="11.25" customHeight="1">
      <c r="B18" s="174"/>
      <c r="C18" s="204" t="s">
        <v>7</v>
      </c>
      <c r="D18" s="205"/>
      <c r="E18" s="205"/>
      <c r="F18" s="206"/>
      <c r="G18" s="159"/>
      <c r="H18" s="160"/>
      <c r="I18" s="160"/>
      <c r="J18" s="160"/>
      <c r="K18" s="160"/>
      <c r="L18" s="160"/>
      <c r="M18" s="160"/>
      <c r="N18" s="160"/>
      <c r="O18" s="161"/>
      <c r="P18" s="193"/>
      <c r="Q18" s="194"/>
      <c r="R18" s="194"/>
      <c r="S18" s="194"/>
      <c r="T18" s="194"/>
      <c r="U18" s="194"/>
      <c r="V18" s="194"/>
      <c r="W18" s="195"/>
      <c r="X18" s="127"/>
      <c r="Y18" s="127"/>
      <c r="Z18" s="127"/>
      <c r="AA18" s="127"/>
      <c r="AB18" s="127"/>
      <c r="AC18" s="127"/>
      <c r="AD18" s="127"/>
      <c r="AE18" s="127"/>
      <c r="AF18" s="127"/>
    </row>
    <row r="19" spans="2:32" ht="27" customHeight="1">
      <c r="B19" s="174"/>
      <c r="C19" s="184" t="s">
        <v>15</v>
      </c>
      <c r="D19" s="185"/>
      <c r="E19" s="185"/>
      <c r="F19" s="186"/>
      <c r="G19" s="223"/>
      <c r="H19" s="223"/>
      <c r="I19" s="223"/>
      <c r="J19" s="223"/>
      <c r="K19" s="223"/>
      <c r="L19" s="223"/>
      <c r="M19" s="223"/>
      <c r="N19" s="223"/>
      <c r="O19" s="223"/>
      <c r="P19" s="196"/>
      <c r="Q19" s="197"/>
      <c r="R19" s="197"/>
      <c r="S19" s="197"/>
      <c r="T19" s="197"/>
      <c r="U19" s="197"/>
      <c r="V19" s="197"/>
      <c r="W19" s="198"/>
      <c r="X19" s="127"/>
      <c r="Y19" s="127"/>
      <c r="Z19" s="127"/>
      <c r="AA19" s="127"/>
      <c r="AB19" s="127"/>
      <c r="AC19" s="127"/>
      <c r="AD19" s="127"/>
      <c r="AE19" s="127"/>
      <c r="AF19" s="127"/>
    </row>
    <row r="20" spans="2:32" ht="12" customHeight="1">
      <c r="B20" s="174"/>
      <c r="C20" s="204" t="s">
        <v>7</v>
      </c>
      <c r="D20" s="205"/>
      <c r="E20" s="205"/>
      <c r="F20" s="206"/>
      <c r="G20" s="159"/>
      <c r="H20" s="160"/>
      <c r="I20" s="160"/>
      <c r="J20" s="160"/>
      <c r="K20" s="160"/>
      <c r="L20" s="160"/>
      <c r="M20" s="160"/>
      <c r="N20" s="160"/>
      <c r="O20" s="161"/>
      <c r="P20" s="193"/>
      <c r="Q20" s="194"/>
      <c r="R20" s="194"/>
      <c r="S20" s="194"/>
      <c r="T20" s="194"/>
      <c r="U20" s="194"/>
      <c r="V20" s="194"/>
      <c r="W20" s="195"/>
      <c r="X20" s="127"/>
      <c r="Y20" s="127"/>
      <c r="Z20" s="127"/>
      <c r="AA20" s="127"/>
      <c r="AB20" s="127"/>
      <c r="AC20" s="127"/>
      <c r="AD20" s="127"/>
      <c r="AE20" s="127"/>
      <c r="AF20" s="127"/>
    </row>
    <row r="21" spans="2:32" ht="26.25" customHeight="1">
      <c r="B21" s="174"/>
      <c r="C21" s="184" t="s">
        <v>16</v>
      </c>
      <c r="D21" s="185"/>
      <c r="E21" s="185"/>
      <c r="F21" s="186"/>
      <c r="G21" s="209"/>
      <c r="H21" s="209"/>
      <c r="I21" s="209"/>
      <c r="J21" s="209"/>
      <c r="K21" s="209"/>
      <c r="L21" s="209"/>
      <c r="M21" s="209"/>
      <c r="N21" s="209"/>
      <c r="O21" s="210"/>
      <c r="P21" s="196"/>
      <c r="Q21" s="197"/>
      <c r="R21" s="197"/>
      <c r="S21" s="197"/>
      <c r="T21" s="197"/>
      <c r="U21" s="197"/>
      <c r="V21" s="197"/>
      <c r="W21" s="198"/>
      <c r="X21" s="127"/>
      <c r="Y21" s="127"/>
      <c r="Z21" s="127"/>
      <c r="AA21" s="127"/>
      <c r="AB21" s="127"/>
      <c r="AC21" s="127"/>
      <c r="AD21" s="127"/>
      <c r="AE21" s="127"/>
      <c r="AF21" s="127"/>
    </row>
    <row r="22" spans="2:32" ht="11.25" customHeight="1">
      <c r="B22" s="174"/>
      <c r="C22" s="204" t="s">
        <v>7</v>
      </c>
      <c r="D22" s="205"/>
      <c r="E22" s="205"/>
      <c r="F22" s="206"/>
      <c r="G22" s="159"/>
      <c r="H22" s="160"/>
      <c r="I22" s="160"/>
      <c r="J22" s="160"/>
      <c r="K22" s="160"/>
      <c r="L22" s="160"/>
      <c r="M22" s="160"/>
      <c r="N22" s="160"/>
      <c r="O22" s="161"/>
      <c r="P22" s="193"/>
      <c r="Q22" s="194"/>
      <c r="R22" s="194"/>
      <c r="S22" s="194"/>
      <c r="T22" s="194"/>
      <c r="U22" s="194"/>
      <c r="V22" s="194"/>
      <c r="W22" s="195"/>
      <c r="X22" s="127"/>
      <c r="Y22" s="127"/>
      <c r="Z22" s="127"/>
      <c r="AA22" s="127"/>
      <c r="AB22" s="127"/>
      <c r="AC22" s="127"/>
      <c r="AD22" s="127"/>
      <c r="AE22" s="127"/>
      <c r="AF22" s="127"/>
    </row>
    <row r="23" spans="2:32" ht="27" customHeight="1">
      <c r="B23" s="174"/>
      <c r="C23" s="184" t="s">
        <v>17</v>
      </c>
      <c r="D23" s="185"/>
      <c r="E23" s="185"/>
      <c r="F23" s="186"/>
      <c r="G23" s="222"/>
      <c r="H23" s="223"/>
      <c r="I23" s="223"/>
      <c r="J23" s="223"/>
      <c r="K23" s="223"/>
      <c r="L23" s="223"/>
      <c r="M23" s="223"/>
      <c r="N23" s="223"/>
      <c r="O23" s="224"/>
      <c r="P23" s="196"/>
      <c r="Q23" s="197"/>
      <c r="R23" s="197"/>
      <c r="S23" s="197"/>
      <c r="T23" s="197"/>
      <c r="U23" s="197"/>
      <c r="V23" s="197"/>
      <c r="W23" s="198"/>
      <c r="X23" s="127"/>
      <c r="Y23" s="127"/>
      <c r="Z23" s="133"/>
      <c r="AA23" s="127"/>
      <c r="AB23" s="127"/>
      <c r="AC23" s="127"/>
      <c r="AD23" s="127"/>
      <c r="AE23" s="127"/>
      <c r="AF23" s="127"/>
    </row>
    <row r="24" spans="2:32" ht="17.25" customHeight="1">
      <c r="B24" s="174"/>
      <c r="C24" s="211" t="s">
        <v>8</v>
      </c>
      <c r="D24" s="212"/>
      <c r="E24" s="212"/>
      <c r="F24" s="213"/>
      <c r="G24" s="155" t="s">
        <v>38</v>
      </c>
      <c r="H24" s="156"/>
      <c r="I24" s="156"/>
      <c r="J24" s="156"/>
      <c r="K24" s="156"/>
      <c r="L24" s="158" t="str">
        <f>VLOOKUP(G24,設定!M15:N18,2,FALSE)</f>
        <v>　</v>
      </c>
      <c r="M24" s="158"/>
      <c r="N24" s="157"/>
      <c r="O24" s="157"/>
      <c r="P24" s="157"/>
      <c r="Q24" s="157"/>
      <c r="R24" s="157"/>
      <c r="S24" s="157"/>
      <c r="T24" s="157"/>
      <c r="U24" s="157"/>
      <c r="V24" s="157"/>
      <c r="W24" s="36"/>
      <c r="X24" s="127"/>
      <c r="Y24" s="127"/>
      <c r="Z24" s="127"/>
      <c r="AA24" s="127"/>
      <c r="AB24" s="127"/>
      <c r="AC24" s="127"/>
      <c r="AD24" s="127"/>
      <c r="AE24" s="127"/>
      <c r="AF24" s="127"/>
    </row>
    <row r="25" spans="2:32" ht="17.25" customHeight="1">
      <c r="B25" s="174"/>
      <c r="C25" s="207" t="s">
        <v>29</v>
      </c>
      <c r="D25" s="208"/>
      <c r="E25" s="208"/>
      <c r="F25" s="208"/>
      <c r="G25" s="47"/>
      <c r="H25" s="189" t="s">
        <v>38</v>
      </c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48"/>
      <c r="X25" s="127"/>
      <c r="Y25" s="127"/>
      <c r="Z25" s="127"/>
      <c r="AA25" s="127"/>
      <c r="AB25" s="127"/>
      <c r="AC25" s="127"/>
      <c r="AD25" s="127"/>
      <c r="AE25" s="127"/>
      <c r="AF25" s="127"/>
    </row>
    <row r="26" spans="2:32" ht="17.25" customHeight="1">
      <c r="B26" s="174"/>
      <c r="C26" s="11"/>
      <c r="G26" s="16"/>
      <c r="H26" s="192" t="str">
        <f>IF(G24="レンタル譜","許諾書のコピー提出・原譜の持参",IF(IF(ISERROR(SEARCH("保護期間内",H25,1)),0,SEARCH("保護期間内",H25,1))&gt;0,"許諾書のコピー提出",""))</f>
        <v/>
      </c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51"/>
      <c r="X26" s="127"/>
      <c r="Y26" s="127"/>
      <c r="Z26" s="127"/>
      <c r="AA26" s="127"/>
      <c r="AB26" s="127"/>
      <c r="AC26" s="127"/>
      <c r="AD26" s="127"/>
      <c r="AE26" s="127"/>
      <c r="AF26" s="127"/>
    </row>
    <row r="27" spans="2:32" ht="21.75" customHeight="1">
      <c r="B27" s="174"/>
      <c r="C27" s="11"/>
      <c r="E27" s="6"/>
      <c r="F27" s="6"/>
      <c r="G27" s="176" t="s">
        <v>112</v>
      </c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8"/>
      <c r="X27" s="127"/>
      <c r="Y27" s="127"/>
      <c r="Z27" s="127"/>
      <c r="AA27" s="127"/>
      <c r="AB27" s="127"/>
      <c r="AC27" s="127"/>
      <c r="AD27" s="127"/>
      <c r="AE27" s="127"/>
      <c r="AF27" s="127"/>
    </row>
    <row r="28" spans="2:32" ht="21.75" customHeight="1">
      <c r="B28" s="174"/>
      <c r="C28" s="11"/>
      <c r="E28" s="6"/>
      <c r="F28" s="6"/>
      <c r="G28" s="214" t="s">
        <v>38</v>
      </c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19"/>
      <c r="X28" s="127"/>
      <c r="Y28" s="127"/>
      <c r="Z28" s="127"/>
      <c r="AA28" s="127"/>
      <c r="AB28" s="127"/>
      <c r="AC28" s="127"/>
      <c r="AD28" s="127"/>
      <c r="AE28" s="127"/>
      <c r="AF28" s="127"/>
    </row>
    <row r="29" spans="2:32" ht="21.75" customHeight="1">
      <c r="B29" s="175"/>
      <c r="C29" s="12"/>
      <c r="D29" s="13"/>
      <c r="E29" s="5"/>
      <c r="F29" s="4"/>
      <c r="G29" s="190" t="str">
        <f>IF(MATCH(G28,設定!Q15:Q17,0)=3,"許諾書または許諾書に準ずるものを提出する事。","")</f>
        <v/>
      </c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9"/>
      <c r="X29" s="127"/>
      <c r="Y29" s="127"/>
      <c r="Z29" s="127"/>
      <c r="AA29" s="127"/>
      <c r="AB29" s="127"/>
      <c r="AC29" s="127"/>
      <c r="AD29" s="127"/>
      <c r="AE29" s="127"/>
      <c r="AF29" s="127"/>
    </row>
    <row r="30" spans="2:32" ht="12.75" customHeight="1">
      <c r="B30" s="173" t="s">
        <v>9</v>
      </c>
      <c r="C30" s="165" t="s">
        <v>0</v>
      </c>
      <c r="D30" s="166"/>
      <c r="E30" s="166"/>
      <c r="F30" s="166"/>
      <c r="G30" s="166"/>
      <c r="H30" s="167"/>
      <c r="I30" s="14" t="s">
        <v>5</v>
      </c>
      <c r="J30" s="168" t="s">
        <v>14</v>
      </c>
      <c r="K30" s="169"/>
      <c r="L30" s="169"/>
      <c r="M30" s="169"/>
      <c r="N30" s="170"/>
      <c r="O30" s="165" t="s">
        <v>36</v>
      </c>
      <c r="P30" s="166"/>
      <c r="Q30" s="166"/>
      <c r="R30" s="166"/>
      <c r="S30" s="166"/>
      <c r="T30" s="167"/>
      <c r="U30" s="54"/>
      <c r="V30" s="54"/>
      <c r="W30" s="55"/>
      <c r="X30" s="127"/>
      <c r="Y30" s="127"/>
      <c r="Z30" s="127"/>
      <c r="AA30" s="127"/>
      <c r="AB30" s="127"/>
      <c r="AC30" s="127"/>
      <c r="AD30" s="127"/>
      <c r="AE30" s="127"/>
      <c r="AF30" s="127"/>
    </row>
    <row r="31" spans="2:32" ht="27" customHeight="1">
      <c r="B31" s="174"/>
      <c r="C31" s="38">
        <v>1</v>
      </c>
      <c r="D31" s="171" t="s">
        <v>38</v>
      </c>
      <c r="E31" s="172"/>
      <c r="F31" s="172"/>
      <c r="G31" s="172"/>
      <c r="H31" s="39" t="str">
        <f>IF(D31="選択","",IF(COUNTIF($D$31:$G$38,D31)=1,"",COUNTIF($D$31:$D31,D31)))</f>
        <v/>
      </c>
      <c r="I31" s="46" t="s">
        <v>38</v>
      </c>
      <c r="J31" s="152"/>
      <c r="K31" s="153"/>
      <c r="L31" s="153"/>
      <c r="M31" s="153"/>
      <c r="N31" s="154"/>
      <c r="O31" s="162"/>
      <c r="P31" s="163"/>
      <c r="Q31" s="163"/>
      <c r="R31" s="163"/>
      <c r="S31" s="163"/>
      <c r="T31" s="164"/>
      <c r="U31" s="27"/>
      <c r="V31" s="27"/>
      <c r="W31" s="56"/>
      <c r="X31" s="127"/>
      <c r="Y31" s="127"/>
      <c r="Z31" s="127"/>
      <c r="AA31" s="127"/>
      <c r="AB31" s="127"/>
      <c r="AC31" s="127"/>
      <c r="AD31" s="127"/>
      <c r="AE31" s="127"/>
      <c r="AF31" s="127"/>
    </row>
    <row r="32" spans="2:32" ht="27" customHeight="1">
      <c r="B32" s="174"/>
      <c r="C32" s="38">
        <v>2</v>
      </c>
      <c r="D32" s="171" t="s">
        <v>38</v>
      </c>
      <c r="E32" s="172"/>
      <c r="F32" s="172"/>
      <c r="G32" s="172"/>
      <c r="H32" s="39" t="str">
        <f>IF(D32="選択","",IF(COUNTIF($D$31:$G$38,D32)=1,"",COUNTIF($D$31:$D32,D32)))</f>
        <v/>
      </c>
      <c r="I32" s="46" t="s">
        <v>38</v>
      </c>
      <c r="J32" s="152"/>
      <c r="K32" s="153"/>
      <c r="L32" s="153"/>
      <c r="M32" s="153"/>
      <c r="N32" s="154"/>
      <c r="O32" s="162"/>
      <c r="P32" s="163"/>
      <c r="Q32" s="163"/>
      <c r="R32" s="163"/>
      <c r="S32" s="163"/>
      <c r="T32" s="164"/>
      <c r="U32" s="27"/>
      <c r="V32" s="27"/>
      <c r="W32" s="56"/>
      <c r="X32" s="127"/>
      <c r="Y32" s="127"/>
      <c r="Z32" s="127"/>
      <c r="AA32" s="127"/>
      <c r="AB32" s="127"/>
      <c r="AC32" s="127"/>
      <c r="AD32" s="127"/>
      <c r="AE32" s="127"/>
      <c r="AF32" s="127"/>
    </row>
    <row r="33" spans="2:32" ht="27" customHeight="1">
      <c r="B33" s="174"/>
      <c r="C33" s="38">
        <v>3</v>
      </c>
      <c r="D33" s="171" t="s">
        <v>38</v>
      </c>
      <c r="E33" s="172"/>
      <c r="F33" s="172"/>
      <c r="G33" s="172"/>
      <c r="H33" s="39" t="str">
        <f>IF(D33="選択","",IF(COUNTIF($D$31:$G$38,D33)=1,"",COUNTIF($D$31:$D33,D33)))</f>
        <v/>
      </c>
      <c r="I33" s="46" t="s">
        <v>38</v>
      </c>
      <c r="J33" s="152"/>
      <c r="K33" s="153"/>
      <c r="L33" s="153"/>
      <c r="M33" s="153"/>
      <c r="N33" s="154"/>
      <c r="O33" s="162"/>
      <c r="P33" s="163"/>
      <c r="Q33" s="163"/>
      <c r="R33" s="163"/>
      <c r="S33" s="163"/>
      <c r="T33" s="164"/>
      <c r="U33" s="27"/>
      <c r="V33" s="27"/>
      <c r="W33" s="56"/>
      <c r="X33" s="127"/>
      <c r="Y33" s="127"/>
      <c r="Z33" s="127"/>
      <c r="AA33" s="127"/>
      <c r="AB33" s="127"/>
      <c r="AC33" s="127"/>
      <c r="AD33" s="127"/>
      <c r="AE33" s="127"/>
      <c r="AF33" s="127"/>
    </row>
    <row r="34" spans="2:32" ht="27" customHeight="1">
      <c r="B34" s="174"/>
      <c r="C34" s="38">
        <v>4</v>
      </c>
      <c r="D34" s="171" t="s">
        <v>38</v>
      </c>
      <c r="E34" s="172"/>
      <c r="F34" s="172"/>
      <c r="G34" s="172"/>
      <c r="H34" s="39" t="str">
        <f>IF(D34="選択","",IF(COUNTIF($D$31:$G$38,D34)=1,"",COUNTIF($D$31:$D34,D34)))</f>
        <v/>
      </c>
      <c r="I34" s="46" t="s">
        <v>38</v>
      </c>
      <c r="J34" s="152"/>
      <c r="K34" s="153"/>
      <c r="L34" s="153"/>
      <c r="M34" s="153"/>
      <c r="N34" s="154"/>
      <c r="O34" s="162"/>
      <c r="P34" s="163"/>
      <c r="Q34" s="163"/>
      <c r="R34" s="163"/>
      <c r="S34" s="163"/>
      <c r="T34" s="164"/>
      <c r="U34" s="27"/>
      <c r="V34" s="27"/>
      <c r="W34" s="56"/>
      <c r="X34" s="127"/>
      <c r="Y34" s="127"/>
      <c r="Z34" s="127"/>
      <c r="AA34" s="127"/>
      <c r="AB34" s="127"/>
      <c r="AC34" s="127"/>
      <c r="AD34" s="127"/>
      <c r="AE34" s="127"/>
      <c r="AF34" s="127"/>
    </row>
    <row r="35" spans="2:32" ht="27" customHeight="1">
      <c r="B35" s="174"/>
      <c r="C35" s="38">
        <v>5</v>
      </c>
      <c r="D35" s="171" t="s">
        <v>38</v>
      </c>
      <c r="E35" s="172"/>
      <c r="F35" s="172"/>
      <c r="G35" s="172"/>
      <c r="H35" s="39" t="str">
        <f>IF(D35="選択","",IF(COUNTIF($D$31:$G$38,D35)=1,"",COUNTIF($D$31:$D35,D35)))</f>
        <v/>
      </c>
      <c r="I35" s="46" t="s">
        <v>38</v>
      </c>
      <c r="J35" s="152"/>
      <c r="K35" s="153"/>
      <c r="L35" s="153"/>
      <c r="M35" s="153"/>
      <c r="N35" s="154"/>
      <c r="O35" s="162"/>
      <c r="P35" s="163"/>
      <c r="Q35" s="163"/>
      <c r="R35" s="163"/>
      <c r="S35" s="163"/>
      <c r="T35" s="164"/>
      <c r="U35" s="27"/>
      <c r="V35" s="27"/>
      <c r="W35" s="56"/>
      <c r="X35" s="127"/>
      <c r="Y35" s="127"/>
      <c r="Z35" s="127"/>
      <c r="AA35" s="127"/>
      <c r="AB35" s="127"/>
      <c r="AC35" s="127"/>
      <c r="AD35" s="127"/>
      <c r="AE35" s="127"/>
      <c r="AF35" s="127"/>
    </row>
    <row r="36" spans="2:32" ht="27" customHeight="1">
      <c r="B36" s="174"/>
      <c r="C36" s="38">
        <v>6</v>
      </c>
      <c r="D36" s="171" t="s">
        <v>38</v>
      </c>
      <c r="E36" s="172"/>
      <c r="F36" s="172"/>
      <c r="G36" s="172"/>
      <c r="H36" s="39" t="str">
        <f>IF(D36="選択","",IF(COUNTIF($D$31:$G$38,D36)=1,"",COUNTIF($D$31:$D36,D36)))</f>
        <v/>
      </c>
      <c r="I36" s="46" t="s">
        <v>38</v>
      </c>
      <c r="J36" s="152"/>
      <c r="K36" s="153"/>
      <c r="L36" s="153"/>
      <c r="M36" s="153"/>
      <c r="N36" s="154"/>
      <c r="O36" s="162"/>
      <c r="P36" s="163"/>
      <c r="Q36" s="163"/>
      <c r="R36" s="163"/>
      <c r="S36" s="163"/>
      <c r="T36" s="164"/>
      <c r="U36" s="27"/>
      <c r="V36" s="27"/>
      <c r="W36" s="56"/>
      <c r="X36" s="127"/>
      <c r="Y36" s="127"/>
      <c r="Z36" s="127"/>
      <c r="AA36" s="127"/>
      <c r="AB36" s="127"/>
      <c r="AC36" s="127"/>
      <c r="AD36" s="127"/>
      <c r="AE36" s="127"/>
      <c r="AF36" s="127"/>
    </row>
    <row r="37" spans="2:32" ht="27" customHeight="1">
      <c r="B37" s="174"/>
      <c r="C37" s="38">
        <v>7</v>
      </c>
      <c r="D37" s="171" t="s">
        <v>38</v>
      </c>
      <c r="E37" s="172"/>
      <c r="F37" s="172"/>
      <c r="G37" s="172"/>
      <c r="H37" s="39" t="str">
        <f>IF(D37="選択","",IF(COUNTIF($D$31:$G$38,D37)=1,"",COUNTIF($D$31:$D37,D37)))</f>
        <v/>
      </c>
      <c r="I37" s="46" t="s">
        <v>38</v>
      </c>
      <c r="J37" s="152"/>
      <c r="K37" s="153"/>
      <c r="L37" s="153"/>
      <c r="M37" s="153"/>
      <c r="N37" s="154"/>
      <c r="O37" s="162"/>
      <c r="P37" s="163"/>
      <c r="Q37" s="163"/>
      <c r="R37" s="163"/>
      <c r="S37" s="163"/>
      <c r="T37" s="164"/>
      <c r="U37" s="27"/>
      <c r="V37" s="27"/>
      <c r="W37" s="56"/>
      <c r="X37" s="127"/>
      <c r="Y37" s="127"/>
      <c r="Z37" s="127"/>
      <c r="AA37" s="127"/>
      <c r="AB37" s="127"/>
      <c r="AC37" s="127"/>
      <c r="AD37" s="127"/>
      <c r="AE37" s="127"/>
      <c r="AF37" s="127"/>
    </row>
    <row r="38" spans="2:32" ht="27" customHeight="1">
      <c r="B38" s="174"/>
      <c r="C38" s="38">
        <v>8</v>
      </c>
      <c r="D38" s="171" t="s">
        <v>38</v>
      </c>
      <c r="E38" s="172"/>
      <c r="F38" s="172"/>
      <c r="G38" s="172"/>
      <c r="H38" s="39" t="str">
        <f>IF(D38="選択","",IF(COUNTIF($D$31:$G$38,D38)=1,"",COUNTIF($D$31:$D38,D38)))</f>
        <v/>
      </c>
      <c r="I38" s="46" t="s">
        <v>38</v>
      </c>
      <c r="J38" s="152"/>
      <c r="K38" s="153"/>
      <c r="L38" s="153"/>
      <c r="M38" s="153"/>
      <c r="N38" s="154"/>
      <c r="O38" s="162"/>
      <c r="P38" s="163"/>
      <c r="Q38" s="163"/>
      <c r="R38" s="163"/>
      <c r="S38" s="163"/>
      <c r="T38" s="164"/>
      <c r="U38" s="57"/>
      <c r="V38" s="57"/>
      <c r="W38" s="58"/>
      <c r="X38" s="127"/>
      <c r="Y38" s="134"/>
      <c r="Z38" s="133"/>
      <c r="AA38" s="134"/>
      <c r="AB38" s="134"/>
      <c r="AC38" s="134"/>
      <c r="AD38" s="134"/>
      <c r="AE38" s="134"/>
      <c r="AF38" s="127"/>
    </row>
    <row r="39" spans="2:32" s="7" customFormat="1" ht="18" customHeight="1">
      <c r="B39" s="49"/>
      <c r="C39" s="203" t="str">
        <f>"標記大会における当団体について、"&amp;★主管吹連&amp;"指定の各社より、録音・録画されることを"</f>
        <v>標記大会における当団体について、香川県吹奏楽連盟指定の各社より、録音・録画されることを</v>
      </c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50"/>
      <c r="X39" s="134"/>
      <c r="Y39" s="134"/>
      <c r="Z39" s="135"/>
      <c r="AA39" s="134"/>
      <c r="AB39" s="134"/>
      <c r="AC39" s="134"/>
      <c r="AD39" s="134"/>
      <c r="AE39" s="134"/>
      <c r="AF39" s="134"/>
    </row>
    <row r="40" spans="2:32" s="7" customFormat="1" ht="18.75" customHeight="1">
      <c r="B40" s="16"/>
      <c r="C40" s="202" t="s">
        <v>38</v>
      </c>
      <c r="D40" s="202"/>
      <c r="E40" s="202"/>
      <c r="F40" s="202"/>
      <c r="G40" s="202"/>
      <c r="H40" s="202"/>
      <c r="I40" s="202"/>
      <c r="J40" s="202"/>
      <c r="K40" s="202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17"/>
      <c r="X40" s="134"/>
      <c r="Y40" s="134"/>
      <c r="Z40" s="135"/>
      <c r="AA40" s="134"/>
      <c r="AB40" s="134"/>
      <c r="AC40" s="134"/>
      <c r="AD40" s="134"/>
      <c r="AE40" s="134"/>
      <c r="AF40" s="134"/>
    </row>
    <row r="41" spans="2:32" s="7" customFormat="1" ht="18.75" customHeight="1">
      <c r="B41" s="207" t="str">
        <f>VLOOKUP(C40,設定!R15:T18,2,FALSE)</f>
        <v>　</v>
      </c>
      <c r="C41" s="208"/>
      <c r="D41" s="208"/>
      <c r="E41" s="208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1"/>
      <c r="X41" s="134"/>
      <c r="Y41" s="134"/>
      <c r="Z41" s="135"/>
      <c r="AA41" s="134"/>
      <c r="AB41" s="134"/>
      <c r="AC41" s="134"/>
      <c r="AD41" s="134"/>
      <c r="AE41" s="134"/>
      <c r="AF41" s="134"/>
    </row>
    <row r="42" spans="2:32" s="7" customFormat="1" ht="18" customHeight="1">
      <c r="B42" s="225"/>
      <c r="C42" s="226"/>
      <c r="D42" s="226"/>
      <c r="E42" s="226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18"/>
      <c r="X42" s="134"/>
      <c r="Y42" s="127"/>
      <c r="Z42" s="135"/>
      <c r="AA42" s="127"/>
      <c r="AB42" s="127"/>
      <c r="AC42" s="127"/>
      <c r="AD42" s="127"/>
      <c r="AE42" s="127"/>
      <c r="AF42" s="134"/>
    </row>
    <row r="43" spans="2:32" ht="22.5" customHeight="1">
      <c r="B43" s="221" t="s">
        <v>31</v>
      </c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127"/>
      <c r="Y43" s="127"/>
      <c r="Z43" s="127"/>
      <c r="AA43" s="127"/>
      <c r="AB43" s="127"/>
      <c r="AC43" s="127"/>
      <c r="AD43" s="127"/>
      <c r="AE43" s="127"/>
      <c r="AF43" s="127"/>
    </row>
    <row r="44" spans="2:32" ht="33.75" customHeight="1">
      <c r="B44" s="136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</row>
    <row r="45" spans="2:32" ht="18.75" customHeight="1"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</row>
    <row r="46" spans="2:32" ht="18.75" customHeight="1"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</row>
    <row r="47" spans="2:32" ht="18.75" customHeight="1"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</row>
    <row r="48" spans="2:32"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</row>
    <row r="49" spans="2:32" ht="14.9" customHeight="1"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</row>
    <row r="50" spans="2:32"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</row>
    <row r="51" spans="2:32"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</row>
    <row r="52" spans="2:32"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</row>
    <row r="53" spans="2:32"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</row>
    <row r="54" spans="2:32">
      <c r="B54" s="136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</row>
    <row r="55" spans="2:32">
      <c r="B55" s="136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</row>
    <row r="56" spans="2:32">
      <c r="B56" s="136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</row>
    <row r="57" spans="2:32">
      <c r="B57" s="136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</row>
    <row r="58" spans="2:32">
      <c r="B58" s="136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</row>
    <row r="59" spans="2:32">
      <c r="B59" s="136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</row>
    <row r="60" spans="2:32">
      <c r="B60" s="136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</row>
    <row r="61" spans="2:32">
      <c r="B61" s="136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</row>
    <row r="62" spans="2:32">
      <c r="B62" s="136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</row>
    <row r="63" spans="2:32">
      <c r="B63" s="136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</row>
    <row r="64" spans="2:32">
      <c r="B64" s="136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</row>
    <row r="65" spans="2:32">
      <c r="B65" s="136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</row>
    <row r="66" spans="2:32">
      <c r="B66" s="136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</row>
    <row r="67" spans="2:32">
      <c r="B67" s="136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</row>
    <row r="68" spans="2:32">
      <c r="B68" s="136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</row>
    <row r="69" spans="2:32">
      <c r="B69" s="136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</row>
    <row r="70" spans="2:32">
      <c r="B70" s="136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</row>
    <row r="71" spans="2:32">
      <c r="B71" s="136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</row>
    <row r="72" spans="2:32">
      <c r="B72" s="136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</row>
    <row r="73" spans="2:32">
      <c r="B73" s="136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</row>
  </sheetData>
  <mergeCells count="99">
    <mergeCell ref="P2:R2"/>
    <mergeCell ref="P4:R4"/>
    <mergeCell ref="Z3:AC4"/>
    <mergeCell ref="J11:J12"/>
    <mergeCell ref="S4:V4"/>
    <mergeCell ref="F9:P9"/>
    <mergeCell ref="B4:O6"/>
    <mergeCell ref="S2:V2"/>
    <mergeCell ref="Z6:AA6"/>
    <mergeCell ref="Z9:AA9"/>
    <mergeCell ref="B9:B10"/>
    <mergeCell ref="C10:P10"/>
    <mergeCell ref="U9:U10"/>
    <mergeCell ref="C15:F15"/>
    <mergeCell ref="C14:F14"/>
    <mergeCell ref="G14:K14"/>
    <mergeCell ref="E11:I11"/>
    <mergeCell ref="B7:W7"/>
    <mergeCell ref="B8:W8"/>
    <mergeCell ref="C11:D11"/>
    <mergeCell ref="B11:B15"/>
    <mergeCell ref="M14:N14"/>
    <mergeCell ref="G15:K15"/>
    <mergeCell ref="V9:W10"/>
    <mergeCell ref="S9:T9"/>
    <mergeCell ref="R10:T10"/>
    <mergeCell ref="K11:W11"/>
    <mergeCell ref="K12:W12"/>
    <mergeCell ref="M15:N15"/>
    <mergeCell ref="B43:W43"/>
    <mergeCell ref="C17:F17"/>
    <mergeCell ref="P18:W19"/>
    <mergeCell ref="P17:W17"/>
    <mergeCell ref="G23:O23"/>
    <mergeCell ref="O31:T31"/>
    <mergeCell ref="B30:B38"/>
    <mergeCell ref="D35:G35"/>
    <mergeCell ref="D38:G38"/>
    <mergeCell ref="B41:E42"/>
    <mergeCell ref="D33:G33"/>
    <mergeCell ref="D34:G34"/>
    <mergeCell ref="C18:F18"/>
    <mergeCell ref="G19:O19"/>
    <mergeCell ref="F41:V42"/>
    <mergeCell ref="J35:N35"/>
    <mergeCell ref="O13:Q13"/>
    <mergeCell ref="O15:W15"/>
    <mergeCell ref="O14:S14"/>
    <mergeCell ref="J31:N31"/>
    <mergeCell ref="J32:N32"/>
    <mergeCell ref="R13:V13"/>
    <mergeCell ref="O33:T33"/>
    <mergeCell ref="O34:T34"/>
    <mergeCell ref="T16:W16"/>
    <mergeCell ref="G18:O18"/>
    <mergeCell ref="C40:K40"/>
    <mergeCell ref="C39:V39"/>
    <mergeCell ref="C20:F20"/>
    <mergeCell ref="C19:F19"/>
    <mergeCell ref="C25:F25"/>
    <mergeCell ref="C21:F21"/>
    <mergeCell ref="G21:O21"/>
    <mergeCell ref="C24:F24"/>
    <mergeCell ref="C22:F22"/>
    <mergeCell ref="G28:V28"/>
    <mergeCell ref="L40:V40"/>
    <mergeCell ref="P22:W23"/>
    <mergeCell ref="O37:T37"/>
    <mergeCell ref="D31:G31"/>
    <mergeCell ref="J36:N36"/>
    <mergeCell ref="J37:N37"/>
    <mergeCell ref="B16:B29"/>
    <mergeCell ref="G27:W27"/>
    <mergeCell ref="C30:H30"/>
    <mergeCell ref="E16:N16"/>
    <mergeCell ref="G17:O17"/>
    <mergeCell ref="G20:O20"/>
    <mergeCell ref="C23:F23"/>
    <mergeCell ref="C16:D16"/>
    <mergeCell ref="H25:V25"/>
    <mergeCell ref="G29:V29"/>
    <mergeCell ref="H26:V26"/>
    <mergeCell ref="P20:W21"/>
    <mergeCell ref="J38:N38"/>
    <mergeCell ref="G24:K24"/>
    <mergeCell ref="N24:V24"/>
    <mergeCell ref="L24:M24"/>
    <mergeCell ref="G22:O22"/>
    <mergeCell ref="J34:N34"/>
    <mergeCell ref="O38:T38"/>
    <mergeCell ref="O30:T30"/>
    <mergeCell ref="J30:N30"/>
    <mergeCell ref="O35:T35"/>
    <mergeCell ref="J33:N33"/>
    <mergeCell ref="O32:T32"/>
    <mergeCell ref="D36:G36"/>
    <mergeCell ref="D37:G37"/>
    <mergeCell ref="D32:G32"/>
    <mergeCell ref="O36:T36"/>
  </mergeCells>
  <phoneticPr fontId="1"/>
  <conditionalFormatting sqref="B4:O6">
    <cfRule type="expression" dxfId="26" priority="5">
      <formula>B2=11111</formula>
    </cfRule>
  </conditionalFormatting>
  <conditionalFormatting sqref="C31:C38">
    <cfRule type="expression" dxfId="25" priority="26" stopIfTrue="1">
      <formula>$C31&gt;VALUE(★人数)</formula>
    </cfRule>
  </conditionalFormatting>
  <conditionalFormatting sqref="D31:G38">
    <cfRule type="expression" dxfId="24" priority="149" stopIfTrue="1">
      <formula>C31&gt;VALUE(★人数)</formula>
    </cfRule>
    <cfRule type="expression" dxfId="23" priority="150" stopIfTrue="1">
      <formula>D31="選択"</formula>
    </cfRule>
  </conditionalFormatting>
  <conditionalFormatting sqref="H31:H38">
    <cfRule type="expression" dxfId="22" priority="155" stopIfTrue="1">
      <formula>C31&gt;VALUE(★人数)</formula>
    </cfRule>
  </conditionalFormatting>
  <conditionalFormatting sqref="H25:V25">
    <cfRule type="expression" dxfId="21" priority="171" stopIfTrue="1">
      <formula>AND(G24&lt;&gt;"未出版楽譜",H25="選択")</formula>
    </cfRule>
    <cfRule type="expression" dxfId="20" priority="172" stopIfTrue="1">
      <formula>H25="選択"</formula>
    </cfRule>
  </conditionalFormatting>
  <conditionalFormatting sqref="I31:I38">
    <cfRule type="expression" dxfId="19" priority="151" stopIfTrue="1">
      <formula>C31&gt;VALUE(★人数)</formula>
    </cfRule>
    <cfRule type="expression" dxfId="18" priority="152" stopIfTrue="1">
      <formula>I31="選択"</formula>
    </cfRule>
  </conditionalFormatting>
  <conditionalFormatting sqref="J31:J38 J32:N38">
    <cfRule type="expression" dxfId="17" priority="153" stopIfTrue="1">
      <formula>C31&gt;VALUE(★人数)</formula>
    </cfRule>
    <cfRule type="expression" dxfId="16" priority="154" stopIfTrue="1">
      <formula>J31=""</formula>
    </cfRule>
  </conditionalFormatting>
  <conditionalFormatting sqref="K2:P2">
    <cfRule type="expression" dxfId="15" priority="8" stopIfTrue="1">
      <formula>LEFT(K2,2)="日付"</formula>
    </cfRule>
  </conditionalFormatting>
  <conditionalFormatting sqref="N24:V24">
    <cfRule type="expression" dxfId="14" priority="20" stopIfTrue="1">
      <formula>AND(L24&lt;&gt;"　",N24="")</formula>
    </cfRule>
  </conditionalFormatting>
  <conditionalFormatting sqref="S9:T9 S4:V4 F9 C10:D10 E11:I11 K11:K12 R13 G14:H15 O14:O15">
    <cfRule type="expression" dxfId="13" priority="100" stopIfTrue="1">
      <formula>C4=★参照表示</formula>
    </cfRule>
  </conditionalFormatting>
  <conditionalFormatting sqref="S9:T9">
    <cfRule type="expression" dxfId="12" priority="7" stopIfTrue="1">
      <formula>$S$9=""</formula>
    </cfRule>
  </conditionalFormatting>
  <conditionalFormatting sqref="S2:V2 E16 G18:W23">
    <cfRule type="expression" dxfId="11" priority="1">
      <formula>XEX1048572=""</formula>
    </cfRule>
  </conditionalFormatting>
  <conditionalFormatting sqref="U9 Q9:Q10 B9:B38 C13:N13 C17:W17 C18:F29 C30:T30">
    <cfRule type="expression" dxfId="10" priority="6" stopIfTrue="1">
      <formula>★警告&lt;&gt;11111</formula>
    </cfRule>
  </conditionalFormatting>
  <conditionalFormatting sqref="V9:W10 R10:T10 P16 T16:W16 G24:K24 G28:V28 C40:K40">
    <cfRule type="expression" dxfId="9" priority="88" stopIfTrue="1">
      <formula>C9="選択"</formula>
    </cfRule>
  </conditionalFormatting>
  <conditionalFormatting sqref="Z3">
    <cfRule type="expression" dxfId="8" priority="10" stopIfTrue="1">
      <formula>★大会確認&lt;&gt;""</formula>
    </cfRule>
  </conditionalFormatting>
  <conditionalFormatting sqref="Z6 B7:W7">
    <cfRule type="expression" dxfId="7" priority="19" stopIfTrue="1">
      <formula>OR(★大会区分="選択",★大会確認&lt;&gt;"")</formula>
    </cfRule>
  </conditionalFormatting>
  <conditionalFormatting sqref="Z9">
    <cfRule type="expression" dxfId="6" priority="2">
      <formula>ISERROR(MATCH(★大会名,■大会名選択肢,0))</formula>
    </cfRule>
    <cfRule type="expression" dxfId="5" priority="4" stopIfTrue="1">
      <formula>OR(★大会区分="選択",★大会名="選択")</formula>
    </cfRule>
  </conditionalFormatting>
  <dataValidations count="5">
    <dataValidation type="list" allowBlank="1" showInputMessage="1" showErrorMessage="1" sqref="Z9" xr:uid="{00000000-0002-0000-0000-000000000000}">
      <formula1>■大会名選択肢</formula1>
    </dataValidation>
    <dataValidation imeMode="on" allowBlank="1" showInputMessage="1" showErrorMessage="1" sqref="F41 O31:O38 J31:J38 G18:W23 N24:V24 S4:V4 E16:N16" xr:uid="{00000000-0002-0000-0000-000002000000}"/>
    <dataValidation imeMode="off" allowBlank="1" showInputMessage="1" showErrorMessage="1" sqref="S2:V2" xr:uid="{00000000-0002-0000-0000-000009000000}"/>
    <dataValidation allowBlank="1" showInputMessage="1" showErrorMessage="1" promptTitle="団体ID" prompt="４桁の団体ＩＤを入力してください。" sqref="S9:T9" xr:uid="{00000000-0002-0000-0000-00000D000000}"/>
    <dataValidation type="list" allowBlank="1" showInputMessage="1" showErrorMessage="1" sqref="Z6" xr:uid="{72B59288-AF59-48AD-860C-FF1D3C7113B2}">
      <formula1>■県名選択肢</formula1>
    </dataValidation>
  </dataValidations>
  <printOptions horizontalCentered="1"/>
  <pageMargins left="0.19685039370078741" right="7.874015748031496E-2" top="0.31496062992125984" bottom="0.11811023622047245" header="0" footer="0"/>
  <pageSetup paperSize="9" scale="95" fitToWidth="0" fitToHeight="0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3" stopIfTrue="1" id="{00000000-000E-0000-0000-000071000000}">
            <xm:f>AND(MATCH(C40,設定!$R$15:$R$18,0)=4,F41="")</xm:f>
            <x14:dxf>
              <fill>
                <patternFill>
                  <bgColor rgb="FFCCFFCC"/>
                </patternFill>
              </fill>
            </x14:dxf>
          </x14:cfRule>
          <xm:sqref>F41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1000000}">
          <x14:formula1>
            <xm:f>設定!$R$15:$R$18</xm:f>
          </x14:formula1>
          <xm:sqref>C40:D40</xm:sqref>
        </x14:dataValidation>
        <x14:dataValidation type="list" allowBlank="1" showInputMessage="1" showErrorMessage="1" xr:uid="{00000000-0002-0000-0000-000003000000}">
          <x14:formula1>
            <xm:f>設定!$Q$15:$Q$17</xm:f>
          </x14:formula1>
          <xm:sqref>G28:H28</xm:sqref>
        </x14:dataValidation>
        <x14:dataValidation type="list" allowBlank="1" showInputMessage="1" showErrorMessage="1" xr:uid="{00000000-0002-0000-0000-000004000000}">
          <x14:formula1>
            <xm:f>設定!$W$15:$W$32</xm:f>
          </x14:formula1>
          <xm:sqref>I31:I38</xm:sqref>
        </x14:dataValidation>
        <x14:dataValidation type="list" allowBlank="1" showInputMessage="1" showErrorMessage="1" xr:uid="{00000000-0002-0000-0000-000005000000}">
          <x14:formula1>
            <xm:f>設定!$M$15:$M$18</xm:f>
          </x14:formula1>
          <xm:sqref>G24:H24</xm:sqref>
        </x14:dataValidation>
        <x14:dataValidation type="list" allowBlank="1" showInputMessage="1" showErrorMessage="1" xr:uid="{00000000-0002-0000-0000-000006000000}">
          <x14:formula1>
            <xm:f>設定!$P$15:$P$18</xm:f>
          </x14:formula1>
          <xm:sqref>H25</xm:sqref>
        </x14:dataValidation>
        <x14:dataValidation type="list" allowBlank="1" showInputMessage="1" showErrorMessage="1" xr:uid="{00000000-0002-0000-0000-000007000000}">
          <x14:formula1>
            <xm:f>設定!$J$15:$J$19</xm:f>
          </x14:formula1>
          <xm:sqref>V9:W10</xm:sqref>
        </x14:dataValidation>
        <x14:dataValidation type="list" allowBlank="1" showInputMessage="1" showErrorMessage="1" xr:uid="{00000000-0002-0000-0000-000008000000}">
          <x14:formula1>
            <xm:f>設定!$L$15:$L$20</xm:f>
          </x14:formula1>
          <xm:sqref>T16:W16</xm:sqref>
        </x14:dataValidation>
        <x14:dataValidation type="list" allowBlank="1" showInputMessage="1" showErrorMessage="1" xr:uid="{00000000-0002-0000-0000-00000A000000}">
          <x14:formula1>
            <xm:f>設定!$K$15:$K$21</xm:f>
          </x14:formula1>
          <xm:sqref>P16</xm:sqref>
        </x14:dataValidation>
        <x14:dataValidation type="list" allowBlank="1" showInputMessage="1" showErrorMessage="1" xr:uid="{00000000-0002-0000-0000-00000B000000}">
          <x14:formula1>
            <xm:f>設定!$I$15:$I$20</xm:f>
          </x14:formula1>
          <xm:sqref>R10:T10</xm:sqref>
        </x14:dataValidation>
        <x14:dataValidation type="list" allowBlank="1" showInputMessage="1" showErrorMessage="1" xr:uid="{00000000-0002-0000-0000-00000C000000}">
          <x14:formula1>
            <xm:f>設定!$U$15:$U$37</xm:f>
          </x14:formula1>
          <xm:sqref>D31:G38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539A-EB00-4F4A-BC68-5498030EA3BD}">
  <dimension ref="B1:L28"/>
  <sheetViews>
    <sheetView workbookViewId="0">
      <selection activeCell="G14" sqref="G14"/>
    </sheetView>
  </sheetViews>
  <sheetFormatPr defaultColWidth="9.1796875" defaultRowHeight="13"/>
  <cols>
    <col min="1" max="1" width="9.1796875" style="73"/>
    <col min="2" max="2" width="16.26953125" style="73" customWidth="1"/>
    <col min="3" max="3" width="18.81640625" style="73" customWidth="1"/>
    <col min="4" max="4" width="55.81640625" style="73" customWidth="1"/>
    <col min="5" max="5" width="14.81640625" style="75" customWidth="1"/>
    <col min="6" max="16384" width="9.1796875" style="73"/>
  </cols>
  <sheetData>
    <row r="1" spans="2:12" s="75" customFormat="1"/>
    <row r="2" spans="2:12" s="75" customFormat="1" ht="23.5">
      <c r="B2" s="137" t="s">
        <v>250</v>
      </c>
    </row>
    <row r="3" spans="2:12" s="75" customFormat="1"/>
    <row r="4" spans="2:12" s="75" customFormat="1" ht="17.5">
      <c r="C4" s="138" t="s">
        <v>251</v>
      </c>
    </row>
    <row r="5" spans="2:12" s="75" customFormat="1" ht="13.5" thickBot="1"/>
    <row r="6" spans="2:12" ht="19.5" customHeight="1" thickBot="1">
      <c r="B6" s="78" t="s">
        <v>172</v>
      </c>
      <c r="C6" s="79" t="s">
        <v>173</v>
      </c>
      <c r="D6" s="80" t="s">
        <v>174</v>
      </c>
      <c r="E6" s="76" t="s">
        <v>201</v>
      </c>
      <c r="F6" s="75"/>
      <c r="G6" s="75"/>
      <c r="H6" s="75"/>
      <c r="I6" s="75"/>
      <c r="J6" s="75"/>
    </row>
    <row r="7" spans="2:12" ht="20.25" customHeight="1">
      <c r="B7" s="255" t="s">
        <v>175</v>
      </c>
      <c r="C7" s="81" t="s">
        <v>176</v>
      </c>
      <c r="D7" s="151">
        <v>0</v>
      </c>
      <c r="E7" s="77">
        <f>LENB(D7)-LEN(D7)</f>
        <v>0</v>
      </c>
      <c r="F7" s="87" t="s">
        <v>177</v>
      </c>
      <c r="G7" s="88" t="s">
        <v>283</v>
      </c>
      <c r="H7" s="89"/>
      <c r="I7" s="89"/>
      <c r="J7" s="89"/>
      <c r="K7" s="74"/>
      <c r="L7" s="74"/>
    </row>
    <row r="8" spans="2:12" ht="20.25" customHeight="1">
      <c r="B8" s="255"/>
      <c r="C8" s="82" t="s">
        <v>178</v>
      </c>
      <c r="D8" s="91"/>
      <c r="E8" s="77"/>
      <c r="F8" s="75"/>
      <c r="G8" s="75"/>
      <c r="H8" s="75"/>
      <c r="I8" s="89"/>
      <c r="J8" s="89"/>
      <c r="K8" s="74"/>
      <c r="L8" s="74"/>
    </row>
    <row r="9" spans="2:12" ht="20.25" customHeight="1" thickBot="1">
      <c r="B9" s="255"/>
      <c r="C9" s="83" t="s">
        <v>179</v>
      </c>
      <c r="D9" s="92"/>
      <c r="E9" s="76"/>
      <c r="F9" s="75"/>
      <c r="G9" s="75"/>
      <c r="H9" s="75"/>
      <c r="I9" s="75"/>
      <c r="J9" s="75"/>
    </row>
    <row r="10" spans="2:12" ht="20.25" customHeight="1" thickTop="1" thickBot="1">
      <c r="B10" s="256"/>
      <c r="C10" s="84" t="s">
        <v>180</v>
      </c>
      <c r="D10" s="93"/>
      <c r="E10" s="76"/>
      <c r="F10" s="87" t="s">
        <v>177</v>
      </c>
      <c r="G10" s="88" t="s">
        <v>181</v>
      </c>
      <c r="H10" s="75"/>
      <c r="I10" s="75"/>
      <c r="J10" s="75"/>
    </row>
    <row r="11" spans="2:12" ht="20.25" customHeight="1">
      <c r="B11" s="257" t="s">
        <v>182</v>
      </c>
      <c r="C11" s="81" t="s">
        <v>183</v>
      </c>
      <c r="D11" s="94"/>
      <c r="E11" s="77">
        <f>LENB(D11)-LEN(D11)</f>
        <v>0</v>
      </c>
      <c r="F11" s="87" t="s">
        <v>177</v>
      </c>
      <c r="G11" s="88" t="s">
        <v>184</v>
      </c>
      <c r="H11" s="89"/>
      <c r="I11" s="75"/>
      <c r="J11" s="75"/>
    </row>
    <row r="12" spans="2:12" ht="20.25" customHeight="1">
      <c r="B12" s="255"/>
      <c r="C12" s="82" t="s">
        <v>185</v>
      </c>
      <c r="D12" s="91"/>
      <c r="E12" s="76"/>
      <c r="F12" s="75"/>
      <c r="G12" s="75"/>
      <c r="H12" s="75"/>
      <c r="I12" s="75"/>
      <c r="J12" s="75"/>
    </row>
    <row r="13" spans="2:12" ht="20.25" customHeight="1">
      <c r="B13" s="255"/>
      <c r="C13" s="82" t="s">
        <v>186</v>
      </c>
      <c r="D13" s="91"/>
      <c r="E13" s="76"/>
      <c r="F13" s="75"/>
      <c r="G13" s="75"/>
      <c r="H13" s="75"/>
      <c r="I13" s="75"/>
      <c r="J13" s="75"/>
    </row>
    <row r="14" spans="2:12" ht="20.25" customHeight="1" thickBot="1">
      <c r="B14" s="255"/>
      <c r="C14" s="83" t="s">
        <v>187</v>
      </c>
      <c r="D14" s="92"/>
      <c r="E14" s="76"/>
      <c r="F14" s="75"/>
      <c r="G14" s="75"/>
      <c r="H14" s="75"/>
      <c r="I14" s="75"/>
      <c r="J14" s="75"/>
    </row>
    <row r="15" spans="2:12" ht="20.25" customHeight="1" thickTop="1">
      <c r="B15" s="255"/>
      <c r="C15" s="81" t="s">
        <v>188</v>
      </c>
      <c r="D15" s="94"/>
      <c r="E15" s="77">
        <f t="shared" ref="E15:E19" si="0">LENB(D15)-LEN(D15)</f>
        <v>0</v>
      </c>
      <c r="F15" s="87" t="s">
        <v>177</v>
      </c>
      <c r="G15" s="88" t="s">
        <v>189</v>
      </c>
      <c r="H15" s="75"/>
      <c r="I15" s="75"/>
      <c r="J15" s="75"/>
    </row>
    <row r="16" spans="2:12" ht="20.25" customHeight="1">
      <c r="B16" s="255"/>
      <c r="C16" s="82" t="s">
        <v>190</v>
      </c>
      <c r="D16" s="91"/>
      <c r="E16" s="77">
        <f t="shared" si="0"/>
        <v>0</v>
      </c>
      <c r="F16" s="87" t="s">
        <v>177</v>
      </c>
      <c r="G16" s="88" t="s">
        <v>191</v>
      </c>
      <c r="H16" s="75"/>
      <c r="I16" s="75"/>
      <c r="J16" s="75"/>
    </row>
    <row r="17" spans="2:10" ht="20.25" customHeight="1">
      <c r="B17" s="255"/>
      <c r="C17" s="82" t="s">
        <v>192</v>
      </c>
      <c r="D17" s="91"/>
      <c r="E17" s="77">
        <f t="shared" si="0"/>
        <v>0</v>
      </c>
      <c r="F17" s="75"/>
      <c r="G17" s="75"/>
      <c r="H17" s="75"/>
      <c r="I17" s="75"/>
      <c r="J17" s="75"/>
    </row>
    <row r="18" spans="2:10" ht="20.25" customHeight="1">
      <c r="B18" s="255"/>
      <c r="C18" s="82" t="s">
        <v>193</v>
      </c>
      <c r="D18" s="91"/>
      <c r="E18" s="77">
        <f t="shared" si="0"/>
        <v>0</v>
      </c>
      <c r="F18" s="75"/>
      <c r="G18" s="75"/>
      <c r="H18" s="75"/>
      <c r="I18" s="75"/>
      <c r="J18" s="75"/>
    </row>
    <row r="19" spans="2:10" ht="20.25" customHeight="1">
      <c r="B19" s="255"/>
      <c r="C19" s="82" t="s">
        <v>194</v>
      </c>
      <c r="D19" s="91"/>
      <c r="E19" s="77">
        <f t="shared" si="0"/>
        <v>0</v>
      </c>
      <c r="F19" s="75"/>
      <c r="G19" s="75"/>
      <c r="H19" s="75"/>
      <c r="I19" s="75"/>
      <c r="J19" s="75"/>
    </row>
    <row r="20" spans="2:10" ht="20.25" customHeight="1" thickBot="1">
      <c r="B20" s="256"/>
      <c r="C20" s="85"/>
      <c r="D20" s="95"/>
      <c r="E20" s="76"/>
      <c r="F20" s="75"/>
      <c r="G20" s="75" t="s">
        <v>195</v>
      </c>
      <c r="H20" s="75"/>
      <c r="I20" s="75"/>
      <c r="J20" s="75"/>
    </row>
    <row r="21" spans="2:10">
      <c r="B21" s="86"/>
      <c r="C21" s="86"/>
      <c r="D21" s="86"/>
      <c r="F21" s="75"/>
      <c r="G21" s="75"/>
      <c r="H21" s="75"/>
      <c r="I21" s="75"/>
      <c r="J21" s="75"/>
    </row>
    <row r="22" spans="2:10" ht="17.5">
      <c r="B22" s="258" t="str">
        <f>IF(SUM(E7:E20)&gt;0,"半角文字だけのセルに全角文字が使われています","")</f>
        <v/>
      </c>
      <c r="C22" s="259"/>
      <c r="D22" s="259"/>
      <c r="F22" s="75"/>
      <c r="G22" s="75"/>
      <c r="H22" s="75"/>
      <c r="I22" s="75"/>
      <c r="J22" s="75"/>
    </row>
    <row r="23" spans="2:10">
      <c r="B23" s="75"/>
      <c r="C23" s="75"/>
      <c r="D23" s="75"/>
      <c r="F23" s="75"/>
      <c r="G23" s="75"/>
      <c r="H23" s="75"/>
      <c r="I23" s="75"/>
      <c r="J23" s="75"/>
    </row>
    <row r="24" spans="2:10">
      <c r="B24" s="75"/>
      <c r="C24" s="75"/>
      <c r="D24" s="75"/>
      <c r="F24" s="75"/>
      <c r="G24" s="75"/>
      <c r="H24" s="75"/>
      <c r="I24" s="75"/>
      <c r="J24" s="75"/>
    </row>
    <row r="25" spans="2:10">
      <c r="B25" s="75"/>
      <c r="C25" s="75"/>
      <c r="D25" s="75"/>
      <c r="F25" s="75"/>
      <c r="G25" s="75"/>
      <c r="H25" s="75"/>
      <c r="I25" s="75"/>
      <c r="J25" s="75"/>
    </row>
    <row r="26" spans="2:10">
      <c r="B26" s="75"/>
      <c r="C26" s="75"/>
      <c r="D26" s="75"/>
      <c r="F26" s="75"/>
      <c r="G26" s="75"/>
      <c r="H26" s="75"/>
      <c r="I26" s="75"/>
      <c r="J26" s="75"/>
    </row>
    <row r="27" spans="2:10">
      <c r="B27" s="75"/>
      <c r="C27" s="75"/>
      <c r="D27" s="75"/>
      <c r="F27" s="75"/>
      <c r="G27" s="75"/>
      <c r="H27" s="75"/>
      <c r="I27" s="75"/>
      <c r="J27" s="75"/>
    </row>
    <row r="28" spans="2:10">
      <c r="B28" s="75"/>
      <c r="C28" s="75"/>
      <c r="D28" s="75"/>
      <c r="F28" s="75"/>
      <c r="G28" s="75"/>
      <c r="H28" s="75"/>
      <c r="I28" s="75"/>
      <c r="J28" s="75"/>
    </row>
  </sheetData>
  <mergeCells count="3">
    <mergeCell ref="B7:B10"/>
    <mergeCell ref="B11:B20"/>
    <mergeCell ref="B22:D22"/>
  </mergeCells>
  <phoneticPr fontId="1"/>
  <conditionalFormatting sqref="D7">
    <cfRule type="expression" dxfId="3" priority="2">
      <formula>E7&gt;0</formula>
    </cfRule>
  </conditionalFormatting>
  <conditionalFormatting sqref="D7:D20">
    <cfRule type="expression" dxfId="2" priority="4">
      <formula>D7=""</formula>
    </cfRule>
  </conditionalFormatting>
  <conditionalFormatting sqref="D11">
    <cfRule type="expression" dxfId="1" priority="1">
      <formula>E11&gt;0</formula>
    </cfRule>
  </conditionalFormatting>
  <conditionalFormatting sqref="D15:D19">
    <cfRule type="expression" dxfId="0" priority="3">
      <formula>E15&gt;0</formula>
    </cfRule>
  </conditionalFormatting>
  <dataValidations count="1">
    <dataValidation type="textLength" operator="greaterThanOrEqual" allowBlank="1" showInputMessage="1" showErrorMessage="1" sqref="D6 D11 D15:D19" xr:uid="{E1DCDC1A-8A5C-42A2-AA94-F0E30339D8E1}">
      <formula1>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D385E-5375-4775-9B8A-08E3C5FC77C0}">
  <dimension ref="A1:BM103"/>
  <sheetViews>
    <sheetView workbookViewId="0">
      <selection activeCell="BL2" sqref="BL2"/>
    </sheetView>
  </sheetViews>
  <sheetFormatPr defaultRowHeight="13"/>
  <cols>
    <col min="1" max="1" width="19.1796875" style="2" customWidth="1"/>
    <col min="2" max="65" width="10" style="2" customWidth="1"/>
  </cols>
  <sheetData>
    <row r="1" spans="1:64">
      <c r="A1" s="52" t="s">
        <v>113</v>
      </c>
      <c r="B1" s="41" t="s">
        <v>52</v>
      </c>
      <c r="C1" s="41" t="s">
        <v>53</v>
      </c>
      <c r="D1" s="41" t="s">
        <v>6</v>
      </c>
      <c r="E1" s="41" t="s">
        <v>54</v>
      </c>
      <c r="F1" s="41" t="s">
        <v>2</v>
      </c>
      <c r="G1" s="41" t="s">
        <v>55</v>
      </c>
      <c r="H1" s="41" t="s">
        <v>56</v>
      </c>
      <c r="I1" s="41" t="s">
        <v>57</v>
      </c>
      <c r="J1" s="41" t="s">
        <v>58</v>
      </c>
      <c r="K1" s="41" t="s">
        <v>59</v>
      </c>
      <c r="L1" s="41" t="s">
        <v>60</v>
      </c>
      <c r="M1" s="41" t="s">
        <v>73</v>
      </c>
      <c r="N1" s="43" t="s">
        <v>62</v>
      </c>
      <c r="O1" s="43" t="s">
        <v>61</v>
      </c>
      <c r="P1" s="43" t="s">
        <v>30</v>
      </c>
      <c r="Q1" s="42" t="s">
        <v>63</v>
      </c>
      <c r="R1" s="42" t="s">
        <v>64</v>
      </c>
      <c r="S1" s="42" t="s">
        <v>74</v>
      </c>
      <c r="T1" s="42" t="s">
        <v>65</v>
      </c>
      <c r="U1" s="42" t="s">
        <v>66</v>
      </c>
      <c r="V1" s="42" t="s">
        <v>75</v>
      </c>
      <c r="W1" s="42" t="s">
        <v>67</v>
      </c>
      <c r="X1" s="42" t="s">
        <v>68</v>
      </c>
      <c r="Y1" s="42" t="s">
        <v>76</v>
      </c>
      <c r="Z1" s="44" t="s">
        <v>69</v>
      </c>
      <c r="AA1" s="44" t="s">
        <v>70</v>
      </c>
      <c r="AB1" s="44" t="s">
        <v>71</v>
      </c>
      <c r="AC1" s="44" t="s">
        <v>72</v>
      </c>
      <c r="AD1" s="40" t="s">
        <v>77</v>
      </c>
      <c r="AE1" s="40" t="s">
        <v>78</v>
      </c>
      <c r="AF1" s="40" t="s">
        <v>79</v>
      </c>
      <c r="AG1" s="40" t="s">
        <v>80</v>
      </c>
      <c r="AH1" s="40" t="s">
        <v>81</v>
      </c>
      <c r="AI1" s="40" t="s">
        <v>82</v>
      </c>
      <c r="AJ1" s="40" t="s">
        <v>83</v>
      </c>
      <c r="AK1" s="40" t="s">
        <v>84</v>
      </c>
      <c r="AL1" s="40" t="s">
        <v>85</v>
      </c>
      <c r="AM1" s="40" t="s">
        <v>86</v>
      </c>
      <c r="AN1" s="40" t="s">
        <v>87</v>
      </c>
      <c r="AO1" s="40" t="s">
        <v>88</v>
      </c>
      <c r="AP1" s="40" t="s">
        <v>89</v>
      </c>
      <c r="AQ1" s="40" t="s">
        <v>90</v>
      </c>
      <c r="AR1" s="40" t="s">
        <v>91</v>
      </c>
      <c r="AS1" s="40" t="s">
        <v>92</v>
      </c>
      <c r="AT1" s="40" t="s">
        <v>93</v>
      </c>
      <c r="AU1" s="40" t="s">
        <v>94</v>
      </c>
      <c r="AV1" s="40" t="s">
        <v>95</v>
      </c>
      <c r="AW1" s="40" t="s">
        <v>96</v>
      </c>
      <c r="AX1" s="40" t="s">
        <v>97</v>
      </c>
      <c r="AY1" s="40" t="s">
        <v>98</v>
      </c>
      <c r="AZ1" s="40" t="s">
        <v>99</v>
      </c>
      <c r="BA1" s="40" t="s">
        <v>100</v>
      </c>
      <c r="BB1" s="40" t="s">
        <v>101</v>
      </c>
      <c r="BC1" s="40" t="s">
        <v>102</v>
      </c>
      <c r="BD1" s="40" t="s">
        <v>103</v>
      </c>
      <c r="BE1" s="40" t="s">
        <v>104</v>
      </c>
      <c r="BF1" s="40" t="s">
        <v>105</v>
      </c>
      <c r="BG1" s="40" t="s">
        <v>106</v>
      </c>
      <c r="BH1" s="40" t="s">
        <v>107</v>
      </c>
      <c r="BI1" s="40" t="s">
        <v>108</v>
      </c>
      <c r="BJ1" s="53" t="s">
        <v>109</v>
      </c>
      <c r="BK1" s="53" t="s">
        <v>110</v>
      </c>
      <c r="BL1" s="63" t="s">
        <v>125</v>
      </c>
    </row>
    <row r="2" spans="1:64">
      <c r="A2" s="70" t="str">
        <f>IF(申込書!S2="","",申込書!S2)</f>
        <v/>
      </c>
      <c r="B2" s="71" t="str">
        <f>IF(申込書!S4="","",申込書!S4)</f>
        <v>基本情報シートに入力</v>
      </c>
      <c r="C2" s="71" t="str">
        <f>IF(申込書!F9="","",申込書!F9)</f>
        <v>基本情報シートに入力</v>
      </c>
      <c r="D2" s="71" t="str">
        <f>IF(申込書!C10="","",申込書!C10)</f>
        <v>基本情報シートに入力</v>
      </c>
      <c r="E2" s="71" t="str">
        <f>IF(OR(申込書!R10="",申込書!R10="選択"),"",申込書!R10)</f>
        <v/>
      </c>
      <c r="F2" s="71" t="str">
        <f>IF(OR(申込書!V9="",申込書!V9="選択"),"",申込書!V9)</f>
        <v/>
      </c>
      <c r="G2" s="71" t="str">
        <f>IF(申込書!E11="","",申込書!E11)</f>
        <v>基本情報シートに入力</v>
      </c>
      <c r="H2" s="71" t="str">
        <f>IF(申込書!K11="","",申込書!K11)</f>
        <v>基本情報シートに入力</v>
      </c>
      <c r="I2" s="71" t="str">
        <f>IF(申込書!R13="","",申込書!R13)</f>
        <v>基本情報シートに入力</v>
      </c>
      <c r="J2" s="71" t="str">
        <f>IF(申込書!G14="","",申込書!G14)</f>
        <v>基本情報シートに入力</v>
      </c>
      <c r="K2" s="71" t="str">
        <f>IF(申込書!O14="","",申込書!O14)</f>
        <v>基本情報シートに入力</v>
      </c>
      <c r="L2" s="71" t="str">
        <f>IF(申込書!G15="","",申込書!G15)</f>
        <v>基本情報シートに入力</v>
      </c>
      <c r="M2" s="71" t="str">
        <f>IF(申込書!O15="","",申込書!O15)</f>
        <v>基本情報シートに入力</v>
      </c>
      <c r="N2" s="71" t="str">
        <f>IF(申込書!E16="","",申込書!E16)</f>
        <v/>
      </c>
      <c r="O2" s="71" t="str">
        <f>IF(OR(申込書!P16="",申込書!P16="選択"),"",申込書!P16)</f>
        <v/>
      </c>
      <c r="P2" s="71" t="str">
        <f>IF(OR(申込書!T16="",申込書!T16="選択"),"",申込書!T16)</f>
        <v/>
      </c>
      <c r="Q2" s="71" t="str">
        <f>IF(申込書!G18="","",申込書!G18)</f>
        <v/>
      </c>
      <c r="R2" s="71" t="str">
        <f>IF(申込書!G19="","",申込書!G19)</f>
        <v/>
      </c>
      <c r="S2" s="71" t="str">
        <f>IF(申込書!P18="","",申込書!P18)</f>
        <v/>
      </c>
      <c r="T2" s="71" t="str">
        <f>IF(申込書!G20="","",申込書!G20)</f>
        <v/>
      </c>
      <c r="U2" s="71" t="str">
        <f>IF(申込書!G21="","",申込書!G21)</f>
        <v/>
      </c>
      <c r="V2" s="71" t="str">
        <f>IF(申込書!P20="","",申込書!P20)</f>
        <v/>
      </c>
      <c r="W2" s="71" t="str">
        <f>IF(申込書!G22="","",申込書!G22)</f>
        <v/>
      </c>
      <c r="X2" s="71" t="str">
        <f>IF(申込書!G23="","",申込書!G23)</f>
        <v/>
      </c>
      <c r="Y2" s="71" t="str">
        <f>IF(申込書!P22="","",申込書!P22)</f>
        <v/>
      </c>
      <c r="Z2" s="71" t="str">
        <f>IF(OR(申込書!G24="",申込書!G24="選択"),"",申込書!G24)</f>
        <v/>
      </c>
      <c r="AA2" s="71" t="str">
        <f>IF(申込書!N24="","",申込書!N24)</f>
        <v/>
      </c>
      <c r="AB2" s="71" t="str">
        <f>IF(申込書!G25="","",申込書!G25)</f>
        <v/>
      </c>
      <c r="AC2" s="71" t="str">
        <f>IF(OR(申込書!G28="",申込書!G28="選択"),"",申込書!G28)</f>
        <v/>
      </c>
      <c r="AD2" s="71" t="str">
        <f>IF(OR(申込書!D31="",申込書!D31="選択"),"",申込書!D31)</f>
        <v/>
      </c>
      <c r="AE2" s="71" t="str">
        <f>IF(OR(申込書!I31="",申込書!I31="選択"),"",申込書!I31)</f>
        <v/>
      </c>
      <c r="AF2" s="71" t="str">
        <f>IF(申込書!J31="","",申込書!J31)</f>
        <v/>
      </c>
      <c r="AG2" s="71" t="str">
        <f>IF(申込書!O31="","",申込書!O31)</f>
        <v/>
      </c>
      <c r="AH2" s="71" t="str">
        <f>IF(OR(申込書!D32="",申込書!D32="選択"),"",申込書!D32)</f>
        <v/>
      </c>
      <c r="AI2" s="71" t="str">
        <f>IF(OR(申込書!I32="",申込書!I32="選択"),"",申込書!I32)</f>
        <v/>
      </c>
      <c r="AJ2" s="71" t="str">
        <f>IF(申込書!J32="","",申込書!J32)</f>
        <v/>
      </c>
      <c r="AK2" s="71" t="str">
        <f>IF(申込書!O32="","",申込書!O32)</f>
        <v/>
      </c>
      <c r="AL2" s="71" t="str">
        <f>IF(OR(申込書!D33="",申込書!D33="選択"),"",申込書!D33)</f>
        <v/>
      </c>
      <c r="AM2" s="71" t="str">
        <f>IF(OR(申込書!I33="",申込書!I33="選択"),"",申込書!I33)</f>
        <v/>
      </c>
      <c r="AN2" s="71" t="str">
        <f>IF(申込書!J33="","",申込書!J33)</f>
        <v/>
      </c>
      <c r="AO2" s="71" t="str">
        <f>IF(申込書!O33="","",申込書!O33)</f>
        <v/>
      </c>
      <c r="AP2" s="71" t="str">
        <f>IF(OR(申込書!D34="",申込書!D34="選択"),"",申込書!D34)</f>
        <v/>
      </c>
      <c r="AQ2" s="71" t="str">
        <f>IF(OR(申込書!I34="",申込書!I34="選択"),"",申込書!I34)</f>
        <v/>
      </c>
      <c r="AR2" s="71" t="str">
        <f>IF(申込書!J34="","",申込書!J34)</f>
        <v/>
      </c>
      <c r="AS2" s="71" t="str">
        <f>IF(申込書!O34="","",申込書!O34)</f>
        <v/>
      </c>
      <c r="AT2" s="71" t="str">
        <f>IF(OR(申込書!D35="",申込書!D35="選択"),"",申込書!D35)</f>
        <v/>
      </c>
      <c r="AU2" s="71" t="str">
        <f>IF(OR(申込書!I35="",申込書!I35="選択"),"",申込書!I35)</f>
        <v/>
      </c>
      <c r="AV2" s="71" t="str">
        <f>IF(申込書!J35="","",申込書!J35)</f>
        <v/>
      </c>
      <c r="AW2" s="71" t="str">
        <f>IF(申込書!O35="","",申込書!O35)</f>
        <v/>
      </c>
      <c r="AX2" s="71" t="str">
        <f>IF(OR(申込書!D36="",申込書!D36="選択"),"",申込書!D36)</f>
        <v/>
      </c>
      <c r="AY2" s="71" t="str">
        <f>IF(OR(申込書!I36="",申込書!I36="選択"),"",申込書!I36)</f>
        <v/>
      </c>
      <c r="AZ2" s="71" t="str">
        <f>IF(申込書!J36="","",申込書!J36)</f>
        <v/>
      </c>
      <c r="BA2" s="71" t="str">
        <f>IF(申込書!O36="","",申込書!O36)</f>
        <v/>
      </c>
      <c r="BB2" s="71" t="str">
        <f>IF(OR(申込書!D37="",申込書!D37="選択"),"",申込書!D37)</f>
        <v/>
      </c>
      <c r="BC2" s="71" t="str">
        <f>IF(OR(申込書!I37="",申込書!I37="選択"),"",申込書!I37)</f>
        <v/>
      </c>
      <c r="BD2" s="71" t="str">
        <f>IF(申込書!J37="","",申込書!J37)</f>
        <v/>
      </c>
      <c r="BE2" s="71" t="str">
        <f>IF(申込書!O37="","",申込書!O37)</f>
        <v/>
      </c>
      <c r="BF2" s="71" t="str">
        <f>IF(OR(申込書!D38="",申込書!D38="選択"),"",申込書!D38)</f>
        <v/>
      </c>
      <c r="BG2" s="71" t="str">
        <f>IF(OR(申込書!I38="",申込書!I38="選択"),"",申込書!I38)</f>
        <v/>
      </c>
      <c r="BH2" s="71" t="str">
        <f>IF(申込書!J38="","",申込書!J38)</f>
        <v/>
      </c>
      <c r="BI2" s="71" t="str">
        <f>IF(申込書!O38="","",申込書!O38)</f>
        <v/>
      </c>
      <c r="BJ2" s="71" t="str">
        <f>IF(OR(申込書!C40="",申込書!C40="選択"),"",申込書!C40)</f>
        <v/>
      </c>
      <c r="BK2" s="71" t="str">
        <f>IF(申込書!F41="","",申込書!F41)</f>
        <v/>
      </c>
      <c r="BL2" s="150" t="str">
        <f>IF(申込書!S9="","",申込書!S9)</f>
        <v/>
      </c>
    </row>
    <row r="4" spans="1:64">
      <c r="A4" s="68" t="s">
        <v>166</v>
      </c>
    </row>
    <row r="100" spans="1:6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</row>
    <row r="101" spans="1:6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</row>
    <row r="102" spans="1:6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</row>
    <row r="103" spans="1:6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58D65-E66E-4E7D-AC96-5D76A82255F3}">
  <dimension ref="A2:BA177"/>
  <sheetViews>
    <sheetView topLeftCell="H14" zoomScaleNormal="100" workbookViewId="0">
      <selection activeCell="J13" sqref="J13"/>
    </sheetView>
  </sheetViews>
  <sheetFormatPr defaultRowHeight="13"/>
  <cols>
    <col min="1" max="1" width="31.1796875" customWidth="1"/>
    <col min="2" max="2" width="1.26953125" customWidth="1"/>
    <col min="5" max="5" width="1.26953125" customWidth="1"/>
    <col min="6" max="6" width="10"/>
    <col min="7" max="7" width="24" customWidth="1"/>
    <col min="8" max="8" width="5.26953125" customWidth="1"/>
    <col min="9" max="14" width="17.453125" style="2" customWidth="1"/>
    <col min="15" max="15" width="4.1796875" style="2" customWidth="1"/>
    <col min="16" max="18" width="17.453125" style="2" customWidth="1"/>
    <col min="19" max="20" width="5.26953125" style="2" customWidth="1"/>
    <col min="21" max="21" width="11.54296875" style="20" customWidth="1"/>
    <col min="22" max="25" width="5.26953125" style="2" customWidth="1"/>
    <col min="26" max="27" width="5" style="2" customWidth="1"/>
    <col min="28" max="28" width="21.7265625" style="2" customWidth="1"/>
    <col min="29" max="29" width="23.7265625" style="2" customWidth="1"/>
    <col min="30" max="30" width="5" style="2" customWidth="1"/>
    <col min="31" max="31" width="23.7265625" style="2" customWidth="1"/>
    <col min="32" max="32" width="30.7265625" style="2" customWidth="1"/>
    <col min="33" max="34" width="5" style="2" customWidth="1"/>
    <col min="35" max="35" width="4.1796875" style="2" customWidth="1"/>
    <col min="36" max="36" width="16.453125" style="2" customWidth="1"/>
    <col min="37" max="37" width="24.453125" style="2" customWidth="1"/>
    <col min="38" max="39" width="8.453125" style="2" customWidth="1"/>
    <col min="40" max="40" width="66.81640625" customWidth="1"/>
    <col min="41" max="41" width="24.453125" style="2" customWidth="1"/>
    <col min="42" max="43" width="8.453125" style="2" customWidth="1"/>
    <col min="44" max="44" width="52.26953125" customWidth="1"/>
    <col min="45" max="45" width="24.453125" style="2" customWidth="1"/>
    <col min="46" max="47" width="8.453125" style="2" customWidth="1"/>
    <col min="48" max="48" width="52.26953125" customWidth="1"/>
    <col min="49" max="49" width="24.453125" style="2" customWidth="1"/>
    <col min="50" max="51" width="8.453125" style="2" customWidth="1"/>
    <col min="52" max="52" width="52.26953125" customWidth="1"/>
    <col min="53" max="53" width="5" style="2" customWidth="1"/>
  </cols>
  <sheetData>
    <row r="2" spans="1:27">
      <c r="A2" s="96" t="s">
        <v>205</v>
      </c>
    </row>
    <row r="3" spans="1:27">
      <c r="A3" s="96" t="s">
        <v>206</v>
      </c>
    </row>
    <row r="4" spans="1:27">
      <c r="A4" s="96" t="s">
        <v>218</v>
      </c>
    </row>
    <row r="5" spans="1:27">
      <c r="A5" s="96" t="s">
        <v>212</v>
      </c>
    </row>
    <row r="6" spans="1:27" ht="13.5" thickBot="1"/>
    <row r="7" spans="1:27" ht="13.5" thickTop="1">
      <c r="B7" s="98"/>
      <c r="C7" s="121"/>
      <c r="D7" s="121"/>
      <c r="E7" s="122"/>
    </row>
    <row r="8" spans="1:27">
      <c r="B8" s="102"/>
      <c r="C8" s="90" t="s">
        <v>213</v>
      </c>
      <c r="D8" s="126">
        <v>2025</v>
      </c>
      <c r="E8" s="123"/>
    </row>
    <row r="9" spans="1:27" ht="13.5" thickBot="1">
      <c r="B9" s="105"/>
      <c r="C9" s="124"/>
      <c r="D9" s="124"/>
      <c r="E9" s="125"/>
    </row>
    <row r="10" spans="1:27" ht="13.5" thickTop="1"/>
    <row r="11" spans="1:27">
      <c r="F11" s="90" t="s">
        <v>202</v>
      </c>
      <c r="G11" s="90" t="s">
        <v>203</v>
      </c>
    </row>
    <row r="12" spans="1:27" ht="13.5" thickBot="1"/>
    <row r="13" spans="1:27" ht="13.5" thickTop="1">
      <c r="H13" s="98" t="s">
        <v>205</v>
      </c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100"/>
      <c r="V13" s="99"/>
      <c r="W13" s="99"/>
      <c r="X13" s="99"/>
      <c r="Y13" s="99"/>
      <c r="Z13" s="101"/>
    </row>
    <row r="14" spans="1:27">
      <c r="H14" s="102"/>
      <c r="Z14" s="103"/>
    </row>
    <row r="15" spans="1:27">
      <c r="H15" s="102"/>
      <c r="I15" s="22" t="s">
        <v>38</v>
      </c>
      <c r="J15" s="22" t="s">
        <v>38</v>
      </c>
      <c r="K15" s="22" t="s">
        <v>38</v>
      </c>
      <c r="L15" s="22" t="s">
        <v>38</v>
      </c>
      <c r="M15" s="22" t="s">
        <v>38</v>
      </c>
      <c r="N15" s="22" t="s">
        <v>21</v>
      </c>
      <c r="O15" s="22" t="s">
        <v>21</v>
      </c>
      <c r="P15" s="22" t="s">
        <v>38</v>
      </c>
      <c r="Q15" s="22" t="s">
        <v>38</v>
      </c>
      <c r="R15" s="22" t="s">
        <v>38</v>
      </c>
      <c r="S15" s="22" t="s">
        <v>28</v>
      </c>
      <c r="T15" s="22" t="s">
        <v>28</v>
      </c>
      <c r="U15" s="22" t="s">
        <v>38</v>
      </c>
      <c r="V15" s="22" t="s">
        <v>38</v>
      </c>
      <c r="W15" s="22" t="s">
        <v>38</v>
      </c>
      <c r="X15" s="22" t="s">
        <v>21</v>
      </c>
      <c r="Y15" s="22"/>
      <c r="Z15" s="104"/>
      <c r="AA15" s="20"/>
    </row>
    <row r="16" spans="1:27">
      <c r="H16" s="102"/>
      <c r="I16" s="22" t="s">
        <v>127</v>
      </c>
      <c r="J16" s="22" t="s">
        <v>216</v>
      </c>
      <c r="K16" s="22" t="s">
        <v>27</v>
      </c>
      <c r="L16" s="22" t="s">
        <v>128</v>
      </c>
      <c r="M16" s="22" t="s">
        <v>129</v>
      </c>
      <c r="N16" s="22" t="s">
        <v>130</v>
      </c>
      <c r="O16" s="22"/>
      <c r="P16" s="22" t="s">
        <v>131</v>
      </c>
      <c r="Q16" s="22" t="s">
        <v>132</v>
      </c>
      <c r="R16" s="22" t="s">
        <v>133</v>
      </c>
      <c r="S16" s="22" t="s">
        <v>28</v>
      </c>
      <c r="T16" s="22"/>
      <c r="U16" s="22" t="s">
        <v>134</v>
      </c>
      <c r="V16" s="22" t="s">
        <v>28</v>
      </c>
      <c r="W16" s="22" t="s">
        <v>22</v>
      </c>
      <c r="X16" s="22" t="s">
        <v>135</v>
      </c>
      <c r="Y16" s="22"/>
      <c r="Z16" s="104"/>
      <c r="AA16" s="20"/>
    </row>
    <row r="17" spans="8:27">
      <c r="H17" s="102"/>
      <c r="I17" s="22" t="s">
        <v>136</v>
      </c>
      <c r="J17" s="22" t="s">
        <v>200</v>
      </c>
      <c r="K17" s="22" t="s">
        <v>25</v>
      </c>
      <c r="L17" s="22" t="s">
        <v>138</v>
      </c>
      <c r="M17" s="22" t="s">
        <v>139</v>
      </c>
      <c r="N17" s="22" t="s">
        <v>140</v>
      </c>
      <c r="O17" s="22"/>
      <c r="P17" s="22" t="s">
        <v>141</v>
      </c>
      <c r="Q17" s="22" t="s">
        <v>142</v>
      </c>
      <c r="R17" s="22" t="s">
        <v>143</v>
      </c>
      <c r="S17" s="22" t="s">
        <v>28</v>
      </c>
      <c r="T17" s="22"/>
      <c r="U17" s="22" t="s">
        <v>144</v>
      </c>
      <c r="V17" s="22" t="s">
        <v>145</v>
      </c>
      <c r="W17" s="31" t="s">
        <v>23</v>
      </c>
      <c r="X17" s="22" t="s">
        <v>146</v>
      </c>
      <c r="Y17" s="22"/>
      <c r="Z17" s="104"/>
      <c r="AA17" s="20"/>
    </row>
    <row r="18" spans="8:27">
      <c r="H18" s="102"/>
      <c r="I18" s="22" t="s">
        <v>147</v>
      </c>
      <c r="J18" s="22" t="s">
        <v>137</v>
      </c>
      <c r="K18" s="22" t="s">
        <v>26</v>
      </c>
      <c r="L18" s="22" t="s">
        <v>149</v>
      </c>
      <c r="M18" s="22" t="s">
        <v>150</v>
      </c>
      <c r="N18" s="22" t="s">
        <v>28</v>
      </c>
      <c r="O18" s="22"/>
      <c r="P18" s="22" t="s">
        <v>151</v>
      </c>
      <c r="Q18" s="22"/>
      <c r="R18" s="22" t="s">
        <v>152</v>
      </c>
      <c r="S18" s="22" t="s">
        <v>110</v>
      </c>
      <c r="T18" s="22"/>
      <c r="U18" s="22" t="s">
        <v>153</v>
      </c>
      <c r="V18" s="22" t="s">
        <v>154</v>
      </c>
      <c r="W18" s="22" t="s">
        <v>24</v>
      </c>
      <c r="X18" s="22" t="s">
        <v>28</v>
      </c>
      <c r="Y18" s="22"/>
      <c r="Z18" s="104"/>
      <c r="AA18" s="20"/>
    </row>
    <row r="19" spans="8:27">
      <c r="H19" s="102"/>
      <c r="I19" s="22" t="s">
        <v>19</v>
      </c>
      <c r="J19" s="22" t="s">
        <v>148</v>
      </c>
      <c r="K19" s="31" t="s">
        <v>111</v>
      </c>
      <c r="L19" s="22" t="s">
        <v>155</v>
      </c>
      <c r="M19" s="22" t="s">
        <v>28</v>
      </c>
      <c r="N19" s="22" t="s">
        <v>28</v>
      </c>
      <c r="O19" s="22"/>
      <c r="P19" s="22" t="s">
        <v>28</v>
      </c>
      <c r="Q19" s="22" t="s">
        <v>28</v>
      </c>
      <c r="R19" s="22" t="s">
        <v>28</v>
      </c>
      <c r="S19" s="22" t="s">
        <v>28</v>
      </c>
      <c r="T19" s="22"/>
      <c r="U19" s="22" t="s">
        <v>156</v>
      </c>
      <c r="V19" s="22" t="s">
        <v>27</v>
      </c>
      <c r="W19" s="22" t="s">
        <v>236</v>
      </c>
      <c r="X19" s="22" t="s">
        <v>28</v>
      </c>
      <c r="Y19" s="22"/>
      <c r="Z19" s="104"/>
      <c r="AA19" s="20"/>
    </row>
    <row r="20" spans="8:27">
      <c r="H20" s="102"/>
      <c r="I20" s="22" t="s">
        <v>28</v>
      </c>
      <c r="J20" s="22" t="s">
        <v>18</v>
      </c>
      <c r="K20" s="31" t="s">
        <v>116</v>
      </c>
      <c r="L20" s="22" t="s">
        <v>20</v>
      </c>
      <c r="M20" s="22" t="s">
        <v>28</v>
      </c>
      <c r="N20" s="22" t="s">
        <v>28</v>
      </c>
      <c r="O20" s="22" t="s">
        <v>28</v>
      </c>
      <c r="P20" s="22" t="s">
        <v>28</v>
      </c>
      <c r="Q20" s="22" t="s">
        <v>28</v>
      </c>
      <c r="R20" s="22" t="s">
        <v>28</v>
      </c>
      <c r="S20" s="22" t="s">
        <v>28</v>
      </c>
      <c r="T20" s="22"/>
      <c r="U20" s="22" t="s">
        <v>50</v>
      </c>
      <c r="V20" s="22" t="s">
        <v>25</v>
      </c>
      <c r="W20" s="22" t="s">
        <v>237</v>
      </c>
      <c r="X20" s="22" t="s">
        <v>28</v>
      </c>
      <c r="Y20" s="22"/>
      <c r="Z20" s="104"/>
      <c r="AA20" s="20"/>
    </row>
    <row r="21" spans="8:27">
      <c r="H21" s="102"/>
      <c r="I21" s="22" t="s">
        <v>28</v>
      </c>
      <c r="J21" s="22" t="s">
        <v>28</v>
      </c>
      <c r="K21" s="31" t="s">
        <v>115</v>
      </c>
      <c r="L21" s="22" t="s">
        <v>28</v>
      </c>
      <c r="M21" s="22" t="s">
        <v>28</v>
      </c>
      <c r="N21" s="22" t="s">
        <v>28</v>
      </c>
      <c r="O21" s="22" t="s">
        <v>28</v>
      </c>
      <c r="P21" s="22" t="s">
        <v>28</v>
      </c>
      <c r="Q21" s="22" t="s">
        <v>28</v>
      </c>
      <c r="R21" s="22" t="s">
        <v>28</v>
      </c>
      <c r="S21" s="22" t="s">
        <v>28</v>
      </c>
      <c r="T21" s="22"/>
      <c r="U21" s="22" t="s">
        <v>41</v>
      </c>
      <c r="V21" s="31" t="s">
        <v>26</v>
      </c>
      <c r="W21" s="22" t="s">
        <v>238</v>
      </c>
      <c r="X21" s="22" t="s">
        <v>28</v>
      </c>
      <c r="Y21" s="22"/>
      <c r="Z21" s="104"/>
      <c r="AA21" s="20"/>
    </row>
    <row r="22" spans="8:27">
      <c r="H22" s="102"/>
      <c r="I22" s="15" t="s">
        <v>28</v>
      </c>
      <c r="J22" s="15" t="s">
        <v>28</v>
      </c>
      <c r="K22" s="15"/>
      <c r="L22" s="15" t="s">
        <v>28</v>
      </c>
      <c r="M22" s="15" t="s">
        <v>28</v>
      </c>
      <c r="N22" s="15" t="s">
        <v>28</v>
      </c>
      <c r="O22" s="15" t="s">
        <v>28</v>
      </c>
      <c r="P22" s="15" t="s">
        <v>28</v>
      </c>
      <c r="Q22" s="15" t="s">
        <v>28</v>
      </c>
      <c r="R22" s="15" t="s">
        <v>28</v>
      </c>
      <c r="S22" s="15" t="s">
        <v>28</v>
      </c>
      <c r="T22" s="15"/>
      <c r="U22" s="22" t="s">
        <v>42</v>
      </c>
      <c r="V22" s="31" t="s">
        <v>111</v>
      </c>
      <c r="W22" s="31" t="s">
        <v>239</v>
      </c>
      <c r="X22" s="15" t="s">
        <v>28</v>
      </c>
      <c r="Y22" s="15"/>
      <c r="Z22" s="103"/>
    </row>
    <row r="23" spans="8:27">
      <c r="H23" s="102"/>
      <c r="I23" s="15" t="s">
        <v>28</v>
      </c>
      <c r="J23" s="15" t="s">
        <v>28</v>
      </c>
      <c r="K23" s="15"/>
      <c r="L23" s="15" t="s">
        <v>28</v>
      </c>
      <c r="M23" s="15" t="s">
        <v>28</v>
      </c>
      <c r="N23" s="15" t="s">
        <v>28</v>
      </c>
      <c r="O23" s="15" t="s">
        <v>28</v>
      </c>
      <c r="P23" s="15" t="s">
        <v>28</v>
      </c>
      <c r="Q23" s="15" t="s">
        <v>28</v>
      </c>
      <c r="R23" s="15" t="s">
        <v>28</v>
      </c>
      <c r="S23" s="15" t="s">
        <v>28</v>
      </c>
      <c r="T23" s="15"/>
      <c r="U23" s="22" t="s">
        <v>43</v>
      </c>
      <c r="V23" s="31" t="s">
        <v>116</v>
      </c>
      <c r="W23" s="22" t="s">
        <v>240</v>
      </c>
      <c r="X23" s="15" t="s">
        <v>28</v>
      </c>
      <c r="Y23" s="15"/>
      <c r="Z23" s="103"/>
    </row>
    <row r="24" spans="8:27">
      <c r="H24" s="102"/>
      <c r="I24" s="15" t="s">
        <v>28</v>
      </c>
      <c r="J24" s="15" t="s">
        <v>28</v>
      </c>
      <c r="K24" s="15"/>
      <c r="L24" s="15" t="s">
        <v>28</v>
      </c>
      <c r="M24" s="15" t="s">
        <v>28</v>
      </c>
      <c r="N24" s="15" t="s">
        <v>28</v>
      </c>
      <c r="O24" s="15" t="s">
        <v>28</v>
      </c>
      <c r="P24" s="15" t="s">
        <v>28</v>
      </c>
      <c r="Q24" s="15" t="s">
        <v>28</v>
      </c>
      <c r="R24" s="15" t="s">
        <v>28</v>
      </c>
      <c r="S24" s="15" t="s">
        <v>28</v>
      </c>
      <c r="T24" s="15"/>
      <c r="U24" s="22" t="s">
        <v>44</v>
      </c>
      <c r="V24" s="97" t="s">
        <v>115</v>
      </c>
      <c r="W24" s="22" t="s">
        <v>241</v>
      </c>
      <c r="X24" s="15" t="s">
        <v>28</v>
      </c>
      <c r="Y24" s="15"/>
      <c r="Z24" s="103"/>
    </row>
    <row r="25" spans="8:27">
      <c r="H25" s="102"/>
      <c r="I25" s="15" t="s">
        <v>28</v>
      </c>
      <c r="J25" s="15" t="s">
        <v>28</v>
      </c>
      <c r="K25" s="15"/>
      <c r="L25" s="15" t="s">
        <v>28</v>
      </c>
      <c r="M25" s="15" t="s">
        <v>28</v>
      </c>
      <c r="N25" s="15" t="s">
        <v>28</v>
      </c>
      <c r="O25" s="15" t="s">
        <v>28</v>
      </c>
      <c r="P25" s="15" t="s">
        <v>28</v>
      </c>
      <c r="Q25" s="15" t="s">
        <v>28</v>
      </c>
      <c r="R25" s="15" t="s">
        <v>28</v>
      </c>
      <c r="S25" s="15" t="s">
        <v>28</v>
      </c>
      <c r="T25" s="15"/>
      <c r="U25" s="22" t="s">
        <v>45</v>
      </c>
      <c r="V25" s="22"/>
      <c r="W25" s="22" t="s">
        <v>245</v>
      </c>
      <c r="X25" s="15" t="s">
        <v>28</v>
      </c>
      <c r="Y25" s="15"/>
      <c r="Z25" s="103"/>
    </row>
    <row r="26" spans="8:27">
      <c r="H26" s="102"/>
      <c r="I26" s="15" t="s">
        <v>28</v>
      </c>
      <c r="J26" s="15" t="s">
        <v>28</v>
      </c>
      <c r="K26" s="15"/>
      <c r="L26" s="15" t="s">
        <v>28</v>
      </c>
      <c r="M26" s="15" t="s">
        <v>28</v>
      </c>
      <c r="N26" s="15" t="s">
        <v>28</v>
      </c>
      <c r="O26" s="15" t="s">
        <v>28</v>
      </c>
      <c r="P26" s="15" t="s">
        <v>28</v>
      </c>
      <c r="Q26" s="15" t="s">
        <v>28</v>
      </c>
      <c r="R26" s="15" t="s">
        <v>28</v>
      </c>
      <c r="S26" s="15" t="s">
        <v>28</v>
      </c>
      <c r="T26" s="15"/>
      <c r="U26" s="22" t="s">
        <v>46</v>
      </c>
      <c r="V26" s="22"/>
      <c r="W26" s="22" t="s">
        <v>246</v>
      </c>
      <c r="X26" s="15" t="s">
        <v>28</v>
      </c>
      <c r="Y26" s="15"/>
      <c r="Z26" s="103"/>
    </row>
    <row r="27" spans="8:27">
      <c r="H27" s="102"/>
      <c r="I27" s="15" t="s">
        <v>28</v>
      </c>
      <c r="J27" s="15" t="s">
        <v>28</v>
      </c>
      <c r="K27" s="15"/>
      <c r="L27" s="15" t="s">
        <v>28</v>
      </c>
      <c r="M27" s="15" t="s">
        <v>28</v>
      </c>
      <c r="N27" s="15" t="s">
        <v>28</v>
      </c>
      <c r="O27" s="15" t="s">
        <v>28</v>
      </c>
      <c r="P27" s="15" t="s">
        <v>28</v>
      </c>
      <c r="Q27" s="15" t="s">
        <v>28</v>
      </c>
      <c r="R27" s="15" t="s">
        <v>28</v>
      </c>
      <c r="S27" s="15" t="s">
        <v>28</v>
      </c>
      <c r="T27" s="15"/>
      <c r="U27" s="22" t="s">
        <v>47</v>
      </c>
      <c r="V27" s="22"/>
      <c r="W27" s="22" t="s">
        <v>247</v>
      </c>
      <c r="X27" s="15" t="s">
        <v>28</v>
      </c>
      <c r="Y27" s="15"/>
      <c r="Z27" s="103"/>
    </row>
    <row r="28" spans="8:27">
      <c r="H28" s="102"/>
      <c r="I28" s="15" t="s">
        <v>28</v>
      </c>
      <c r="J28" s="15" t="s">
        <v>28</v>
      </c>
      <c r="K28" s="15"/>
      <c r="L28" s="15" t="s">
        <v>28</v>
      </c>
      <c r="M28" s="15" t="s">
        <v>28</v>
      </c>
      <c r="N28" s="15" t="s">
        <v>28</v>
      </c>
      <c r="O28" s="15" t="s">
        <v>28</v>
      </c>
      <c r="P28" s="15" t="s">
        <v>28</v>
      </c>
      <c r="Q28" s="15" t="s">
        <v>28</v>
      </c>
      <c r="R28" s="15" t="s">
        <v>28</v>
      </c>
      <c r="S28" s="15" t="s">
        <v>28</v>
      </c>
      <c r="T28" s="15" t="s">
        <v>28</v>
      </c>
      <c r="U28" s="22" t="s">
        <v>48</v>
      </c>
      <c r="V28" s="22"/>
      <c r="W28" s="22" t="s">
        <v>242</v>
      </c>
      <c r="X28" s="15" t="s">
        <v>28</v>
      </c>
      <c r="Y28" s="15"/>
      <c r="Z28" s="103"/>
    </row>
    <row r="29" spans="8:27">
      <c r="H29" s="102"/>
      <c r="I29" s="15" t="s">
        <v>28</v>
      </c>
      <c r="J29" s="15" t="s">
        <v>28</v>
      </c>
      <c r="K29" s="15"/>
      <c r="L29" s="15" t="s">
        <v>28</v>
      </c>
      <c r="M29" s="15" t="s">
        <v>28</v>
      </c>
      <c r="N29" s="15" t="s">
        <v>28</v>
      </c>
      <c r="O29" s="15" t="s">
        <v>28</v>
      </c>
      <c r="P29" s="15" t="s">
        <v>28</v>
      </c>
      <c r="Q29" s="15" t="s">
        <v>28</v>
      </c>
      <c r="R29" s="15" t="s">
        <v>28</v>
      </c>
      <c r="S29" s="15" t="s">
        <v>28</v>
      </c>
      <c r="T29" s="15" t="s">
        <v>28</v>
      </c>
      <c r="U29" s="22" t="s">
        <v>49</v>
      </c>
      <c r="V29" s="22"/>
      <c r="W29" s="22" t="s">
        <v>243</v>
      </c>
      <c r="X29" s="15" t="s">
        <v>28</v>
      </c>
      <c r="Y29" s="15"/>
      <c r="Z29" s="103"/>
    </row>
    <row r="30" spans="8:27">
      <c r="H30" s="102"/>
      <c r="I30" s="15" t="s">
        <v>28</v>
      </c>
      <c r="J30" s="15" t="s">
        <v>28</v>
      </c>
      <c r="K30" s="15"/>
      <c r="L30" s="15" t="s">
        <v>28</v>
      </c>
      <c r="M30" s="15" t="s">
        <v>28</v>
      </c>
      <c r="N30" s="15" t="s">
        <v>28</v>
      </c>
      <c r="O30" s="15" t="s">
        <v>28</v>
      </c>
      <c r="P30" s="15" t="s">
        <v>28</v>
      </c>
      <c r="Q30" s="15" t="s">
        <v>28</v>
      </c>
      <c r="R30" s="15" t="s">
        <v>28</v>
      </c>
      <c r="S30" s="15" t="s">
        <v>28</v>
      </c>
      <c r="T30" s="15" t="s">
        <v>28</v>
      </c>
      <c r="U30" s="22" t="s">
        <v>117</v>
      </c>
      <c r="V30" s="22"/>
      <c r="W30" s="22" t="s">
        <v>244</v>
      </c>
      <c r="X30" s="15" t="s">
        <v>28</v>
      </c>
      <c r="Y30" s="15"/>
      <c r="Z30" s="103"/>
    </row>
    <row r="31" spans="8:27">
      <c r="H31" s="102"/>
      <c r="I31" s="15" t="s">
        <v>28</v>
      </c>
      <c r="J31" s="15" t="s">
        <v>28</v>
      </c>
      <c r="K31" s="15"/>
      <c r="L31" s="15" t="s">
        <v>28</v>
      </c>
      <c r="M31" s="15" t="s">
        <v>28</v>
      </c>
      <c r="N31" s="15" t="s">
        <v>28</v>
      </c>
      <c r="O31" s="15" t="s">
        <v>28</v>
      </c>
      <c r="P31" s="15" t="s">
        <v>28</v>
      </c>
      <c r="Q31" s="15" t="s">
        <v>28</v>
      </c>
      <c r="R31" s="15" t="s">
        <v>28</v>
      </c>
      <c r="S31" s="15" t="s">
        <v>28</v>
      </c>
      <c r="T31" s="15" t="s">
        <v>28</v>
      </c>
      <c r="U31" s="22" t="s">
        <v>118</v>
      </c>
      <c r="V31" s="22"/>
      <c r="W31" s="22" t="s">
        <v>248</v>
      </c>
      <c r="X31" s="15" t="s">
        <v>28</v>
      </c>
      <c r="Y31" s="15"/>
      <c r="Z31" s="103"/>
    </row>
    <row r="32" spans="8:27">
      <c r="H32" s="102"/>
      <c r="I32" s="15" t="s">
        <v>28</v>
      </c>
      <c r="J32" s="15" t="s">
        <v>28</v>
      </c>
      <c r="K32" s="15"/>
      <c r="L32" s="15" t="s">
        <v>28</v>
      </c>
      <c r="M32" s="15" t="s">
        <v>28</v>
      </c>
      <c r="N32" s="15" t="s">
        <v>28</v>
      </c>
      <c r="O32" s="15" t="s">
        <v>28</v>
      </c>
      <c r="P32" s="15" t="s">
        <v>28</v>
      </c>
      <c r="Q32" s="15" t="s">
        <v>28</v>
      </c>
      <c r="R32" s="15" t="s">
        <v>28</v>
      </c>
      <c r="S32" s="15" t="s">
        <v>28</v>
      </c>
      <c r="T32" s="15" t="s">
        <v>28</v>
      </c>
      <c r="U32" s="22" t="s">
        <v>119</v>
      </c>
      <c r="V32" s="22"/>
      <c r="W32" s="22" t="s">
        <v>249</v>
      </c>
      <c r="X32" s="15" t="s">
        <v>28</v>
      </c>
      <c r="Y32" s="15"/>
      <c r="Z32" s="103"/>
    </row>
    <row r="33" spans="8:34">
      <c r="H33" s="102"/>
      <c r="I33" s="15" t="s">
        <v>28</v>
      </c>
      <c r="J33" s="15" t="s">
        <v>28</v>
      </c>
      <c r="K33" s="15"/>
      <c r="L33" s="15" t="s">
        <v>28</v>
      </c>
      <c r="M33" s="15" t="s">
        <v>28</v>
      </c>
      <c r="N33" s="15" t="s">
        <v>28</v>
      </c>
      <c r="O33" s="15" t="s">
        <v>28</v>
      </c>
      <c r="P33" s="15" t="s">
        <v>28</v>
      </c>
      <c r="Q33" s="15" t="s">
        <v>28</v>
      </c>
      <c r="R33" s="15" t="s">
        <v>28</v>
      </c>
      <c r="S33" s="15" t="s">
        <v>28</v>
      </c>
      <c r="T33" s="15" t="s">
        <v>28</v>
      </c>
      <c r="U33" s="22" t="s">
        <v>120</v>
      </c>
      <c r="V33" s="22"/>
      <c r="W33" s="22" t="s">
        <v>28</v>
      </c>
      <c r="X33" s="15" t="s">
        <v>28</v>
      </c>
      <c r="Y33" s="15"/>
      <c r="Z33" s="103"/>
    </row>
    <row r="34" spans="8:34">
      <c r="H34" s="102"/>
      <c r="I34" s="15" t="s">
        <v>28</v>
      </c>
      <c r="J34" s="15" t="s">
        <v>28</v>
      </c>
      <c r="K34" s="15"/>
      <c r="L34" s="15" t="s">
        <v>28</v>
      </c>
      <c r="M34" s="15" t="s">
        <v>28</v>
      </c>
      <c r="N34" s="15" t="s">
        <v>28</v>
      </c>
      <c r="O34" s="15" t="s">
        <v>28</v>
      </c>
      <c r="P34" s="15" t="s">
        <v>28</v>
      </c>
      <c r="Q34" s="15" t="s">
        <v>28</v>
      </c>
      <c r="R34" s="15" t="s">
        <v>28</v>
      </c>
      <c r="S34" s="15" t="s">
        <v>28</v>
      </c>
      <c r="T34" s="15" t="s">
        <v>28</v>
      </c>
      <c r="U34" s="22" t="s">
        <v>121</v>
      </c>
      <c r="V34" s="22"/>
      <c r="W34" s="22" t="s">
        <v>28</v>
      </c>
      <c r="X34" s="15" t="s">
        <v>28</v>
      </c>
      <c r="Y34" s="15"/>
      <c r="Z34" s="103"/>
    </row>
    <row r="35" spans="8:34">
      <c r="H35" s="102"/>
      <c r="I35" s="15" t="s">
        <v>28</v>
      </c>
      <c r="J35" s="15" t="s">
        <v>28</v>
      </c>
      <c r="K35" s="15"/>
      <c r="L35" s="15" t="s">
        <v>28</v>
      </c>
      <c r="M35" s="15" t="s">
        <v>28</v>
      </c>
      <c r="N35" s="15" t="s">
        <v>28</v>
      </c>
      <c r="O35" s="15" t="s">
        <v>28</v>
      </c>
      <c r="P35" s="15" t="s">
        <v>28</v>
      </c>
      <c r="Q35" s="15" t="s">
        <v>28</v>
      </c>
      <c r="R35" s="15" t="s">
        <v>28</v>
      </c>
      <c r="S35" s="15" t="s">
        <v>28</v>
      </c>
      <c r="T35" s="15" t="s">
        <v>28</v>
      </c>
      <c r="U35" s="22" t="s">
        <v>123</v>
      </c>
      <c r="V35" s="22"/>
      <c r="W35" s="22" t="s">
        <v>28</v>
      </c>
      <c r="X35" s="15" t="s">
        <v>28</v>
      </c>
      <c r="Y35" s="15"/>
      <c r="Z35" s="103"/>
    </row>
    <row r="36" spans="8:34">
      <c r="H36" s="102"/>
      <c r="I36" s="15" t="s">
        <v>28</v>
      </c>
      <c r="J36" s="15" t="s">
        <v>28</v>
      </c>
      <c r="K36" s="15"/>
      <c r="L36" s="15" t="s">
        <v>28</v>
      </c>
      <c r="M36" s="15" t="s">
        <v>28</v>
      </c>
      <c r="N36" s="15" t="s">
        <v>28</v>
      </c>
      <c r="O36" s="15" t="s">
        <v>28</v>
      </c>
      <c r="P36" s="15" t="s">
        <v>28</v>
      </c>
      <c r="Q36" s="15" t="s">
        <v>28</v>
      </c>
      <c r="R36" s="15" t="s">
        <v>28</v>
      </c>
      <c r="S36" s="15" t="s">
        <v>28</v>
      </c>
      <c r="T36" s="15" t="s">
        <v>28</v>
      </c>
      <c r="U36" s="22" t="s">
        <v>122</v>
      </c>
      <c r="V36" s="22"/>
      <c r="W36" s="22" t="s">
        <v>28</v>
      </c>
      <c r="X36" s="15" t="s">
        <v>28</v>
      </c>
      <c r="Y36" s="15"/>
      <c r="Z36" s="103"/>
    </row>
    <row r="37" spans="8:34">
      <c r="H37" s="102"/>
      <c r="I37" s="15" t="s">
        <v>28</v>
      </c>
      <c r="J37" s="15" t="s">
        <v>28</v>
      </c>
      <c r="K37" s="15"/>
      <c r="L37" s="15" t="s">
        <v>28</v>
      </c>
      <c r="M37" s="15" t="s">
        <v>28</v>
      </c>
      <c r="N37" s="15" t="s">
        <v>28</v>
      </c>
      <c r="O37" s="15" t="s">
        <v>28</v>
      </c>
      <c r="P37" s="15" t="s">
        <v>28</v>
      </c>
      <c r="Q37" s="15" t="s">
        <v>28</v>
      </c>
      <c r="R37" s="15" t="s">
        <v>28</v>
      </c>
      <c r="S37" s="15" t="s">
        <v>28</v>
      </c>
      <c r="T37" s="15" t="s">
        <v>28</v>
      </c>
      <c r="U37" s="22" t="s">
        <v>37</v>
      </c>
      <c r="V37" s="22"/>
      <c r="W37" s="22" t="s">
        <v>28</v>
      </c>
      <c r="X37" s="15" t="s">
        <v>28</v>
      </c>
      <c r="Y37" s="15"/>
      <c r="Z37" s="103"/>
    </row>
    <row r="38" spans="8:34">
      <c r="H38" s="102"/>
      <c r="I38" s="15" t="s">
        <v>28</v>
      </c>
      <c r="J38" s="15" t="s">
        <v>28</v>
      </c>
      <c r="K38" s="15"/>
      <c r="L38" s="15" t="s">
        <v>28</v>
      </c>
      <c r="M38" s="15" t="s">
        <v>28</v>
      </c>
      <c r="N38" s="15" t="s">
        <v>28</v>
      </c>
      <c r="O38" s="15" t="s">
        <v>28</v>
      </c>
      <c r="P38" s="15" t="s">
        <v>28</v>
      </c>
      <c r="Q38" s="15" t="s">
        <v>28</v>
      </c>
      <c r="R38" s="15" t="s">
        <v>28</v>
      </c>
      <c r="S38" s="15" t="s">
        <v>28</v>
      </c>
      <c r="T38" s="15" t="s">
        <v>28</v>
      </c>
      <c r="U38" s="22"/>
      <c r="V38" s="22"/>
      <c r="W38" s="22" t="s">
        <v>28</v>
      </c>
      <c r="X38" s="15" t="s">
        <v>28</v>
      </c>
      <c r="Y38" s="15"/>
      <c r="Z38" s="103"/>
    </row>
    <row r="39" spans="8:34">
      <c r="H39" s="102"/>
      <c r="I39" s="15" t="s">
        <v>28</v>
      </c>
      <c r="J39" s="15" t="s">
        <v>28</v>
      </c>
      <c r="K39" s="15"/>
      <c r="L39" s="15" t="s">
        <v>28</v>
      </c>
      <c r="M39" s="15" t="s">
        <v>28</v>
      </c>
      <c r="N39" s="15" t="s">
        <v>28</v>
      </c>
      <c r="O39" s="15" t="s">
        <v>28</v>
      </c>
      <c r="P39" s="15" t="s">
        <v>28</v>
      </c>
      <c r="Q39" s="15" t="s">
        <v>28</v>
      </c>
      <c r="R39" s="15" t="s">
        <v>28</v>
      </c>
      <c r="S39" s="15" t="s">
        <v>28</v>
      </c>
      <c r="T39" s="15" t="s">
        <v>28</v>
      </c>
      <c r="U39" s="22" t="s">
        <v>28</v>
      </c>
      <c r="V39" s="22"/>
      <c r="W39" s="22" t="s">
        <v>28</v>
      </c>
      <c r="X39" s="15" t="s">
        <v>28</v>
      </c>
      <c r="Y39" s="15"/>
      <c r="Z39" s="103"/>
    </row>
    <row r="40" spans="8:34">
      <c r="H40" s="102"/>
      <c r="I40" s="15" t="s">
        <v>28</v>
      </c>
      <c r="J40" s="15" t="s">
        <v>28</v>
      </c>
      <c r="K40" s="15"/>
      <c r="L40" s="15" t="s">
        <v>28</v>
      </c>
      <c r="M40" s="15" t="s">
        <v>28</v>
      </c>
      <c r="N40" s="15" t="s">
        <v>28</v>
      </c>
      <c r="O40" s="15" t="s">
        <v>28</v>
      </c>
      <c r="P40" s="15" t="s">
        <v>28</v>
      </c>
      <c r="Q40" s="15" t="s">
        <v>28</v>
      </c>
      <c r="R40" s="15" t="s">
        <v>28</v>
      </c>
      <c r="S40" s="15" t="s">
        <v>28</v>
      </c>
      <c r="T40" s="15" t="s">
        <v>28</v>
      </c>
      <c r="U40" s="22" t="s">
        <v>28</v>
      </c>
      <c r="V40" s="22"/>
      <c r="W40" s="22" t="s">
        <v>28</v>
      </c>
      <c r="X40" s="15" t="s">
        <v>28</v>
      </c>
      <c r="Y40" s="15"/>
      <c r="Z40" s="103"/>
    </row>
    <row r="41" spans="8:34">
      <c r="H41" s="102"/>
      <c r="I41" s="15" t="s">
        <v>28</v>
      </c>
      <c r="J41" s="15" t="s">
        <v>28</v>
      </c>
      <c r="K41" s="15"/>
      <c r="L41" s="15" t="s">
        <v>28</v>
      </c>
      <c r="M41" s="15" t="s">
        <v>28</v>
      </c>
      <c r="N41" s="15" t="s">
        <v>28</v>
      </c>
      <c r="O41" s="15" t="s">
        <v>28</v>
      </c>
      <c r="P41" s="15" t="s">
        <v>28</v>
      </c>
      <c r="Q41" s="15" t="s">
        <v>28</v>
      </c>
      <c r="R41" s="15" t="s">
        <v>28</v>
      </c>
      <c r="S41" s="15" t="s">
        <v>28</v>
      </c>
      <c r="T41" s="15" t="s">
        <v>28</v>
      </c>
      <c r="U41" s="22" t="s">
        <v>28</v>
      </c>
      <c r="V41" s="22"/>
      <c r="W41" s="22" t="s">
        <v>28</v>
      </c>
      <c r="X41" s="15" t="s">
        <v>28</v>
      </c>
      <c r="Y41" s="15"/>
      <c r="Z41" s="103"/>
    </row>
    <row r="42" spans="8:34">
      <c r="H42" s="102"/>
      <c r="I42" s="15" t="s">
        <v>28</v>
      </c>
      <c r="J42" s="15" t="s">
        <v>28</v>
      </c>
      <c r="K42" s="15"/>
      <c r="L42" s="15" t="s">
        <v>28</v>
      </c>
      <c r="M42" s="15" t="s">
        <v>28</v>
      </c>
      <c r="N42" s="15" t="s">
        <v>28</v>
      </c>
      <c r="O42" s="15" t="s">
        <v>28</v>
      </c>
      <c r="P42" s="15" t="s">
        <v>28</v>
      </c>
      <c r="Q42" s="15" t="s">
        <v>28</v>
      </c>
      <c r="R42" s="15" t="s">
        <v>28</v>
      </c>
      <c r="S42" s="15" t="s">
        <v>28</v>
      </c>
      <c r="T42" s="15" t="s">
        <v>28</v>
      </c>
      <c r="U42" s="22" t="s">
        <v>28</v>
      </c>
      <c r="V42" s="22"/>
      <c r="W42" s="22" t="s">
        <v>28</v>
      </c>
      <c r="X42" s="15" t="s">
        <v>28</v>
      </c>
      <c r="Y42" s="15"/>
      <c r="Z42" s="103"/>
    </row>
    <row r="43" spans="8:34">
      <c r="H43" s="102"/>
      <c r="I43" s="15" t="s">
        <v>28</v>
      </c>
      <c r="J43" s="15" t="s">
        <v>28</v>
      </c>
      <c r="K43" s="15"/>
      <c r="L43" s="15" t="s">
        <v>28</v>
      </c>
      <c r="M43" s="15" t="s">
        <v>28</v>
      </c>
      <c r="N43" s="15" t="s">
        <v>28</v>
      </c>
      <c r="O43" s="15" t="s">
        <v>28</v>
      </c>
      <c r="P43" s="15" t="s">
        <v>28</v>
      </c>
      <c r="Q43" s="15" t="s">
        <v>28</v>
      </c>
      <c r="R43" s="15" t="s">
        <v>28</v>
      </c>
      <c r="S43" s="15" t="s">
        <v>28</v>
      </c>
      <c r="T43" s="15" t="s">
        <v>28</v>
      </c>
      <c r="U43" s="22" t="s">
        <v>28</v>
      </c>
      <c r="V43" s="22"/>
      <c r="W43" s="22" t="s">
        <v>28</v>
      </c>
      <c r="X43" s="15" t="s">
        <v>28</v>
      </c>
      <c r="Y43" s="15"/>
      <c r="Z43" s="103"/>
    </row>
    <row r="44" spans="8:34">
      <c r="H44" s="102"/>
      <c r="I44" s="15" t="s">
        <v>28</v>
      </c>
      <c r="J44" s="15" t="s">
        <v>28</v>
      </c>
      <c r="K44" s="15"/>
      <c r="L44" s="15" t="s">
        <v>28</v>
      </c>
      <c r="M44" s="15" t="s">
        <v>28</v>
      </c>
      <c r="N44" s="15" t="s">
        <v>28</v>
      </c>
      <c r="O44" s="15" t="s">
        <v>28</v>
      </c>
      <c r="P44" s="15" t="s">
        <v>28</v>
      </c>
      <c r="Q44" s="15" t="s">
        <v>28</v>
      </c>
      <c r="R44" s="15" t="s">
        <v>28</v>
      </c>
      <c r="S44" s="15" t="s">
        <v>28</v>
      </c>
      <c r="T44" s="15" t="s">
        <v>28</v>
      </c>
      <c r="U44" s="22" t="s">
        <v>28</v>
      </c>
      <c r="V44" s="22"/>
      <c r="W44" s="22" t="s">
        <v>28</v>
      </c>
      <c r="X44" s="15" t="s">
        <v>28</v>
      </c>
      <c r="Y44" s="15"/>
      <c r="Z44" s="103"/>
    </row>
    <row r="45" spans="8:34">
      <c r="H45" s="102"/>
      <c r="I45" s="15" t="s">
        <v>28</v>
      </c>
      <c r="J45" s="15" t="s">
        <v>28</v>
      </c>
      <c r="K45" s="15"/>
      <c r="L45" s="15" t="s">
        <v>28</v>
      </c>
      <c r="M45" s="15" t="s">
        <v>28</v>
      </c>
      <c r="N45" s="15" t="s">
        <v>28</v>
      </c>
      <c r="O45" s="15" t="s">
        <v>28</v>
      </c>
      <c r="P45" s="15" t="s">
        <v>28</v>
      </c>
      <c r="Q45" s="15" t="s">
        <v>28</v>
      </c>
      <c r="R45" s="15" t="s">
        <v>28</v>
      </c>
      <c r="S45" s="15" t="s">
        <v>28</v>
      </c>
      <c r="T45" s="15" t="s">
        <v>28</v>
      </c>
      <c r="U45" s="22" t="s">
        <v>28</v>
      </c>
      <c r="V45" s="22"/>
      <c r="W45" s="22" t="s">
        <v>28</v>
      </c>
      <c r="X45" s="15" t="s">
        <v>28</v>
      </c>
      <c r="Y45" s="15"/>
      <c r="Z45" s="103"/>
    </row>
    <row r="46" spans="8:34">
      <c r="H46" s="102"/>
      <c r="I46" s="15" t="s">
        <v>28</v>
      </c>
      <c r="J46" s="15" t="s">
        <v>28</v>
      </c>
      <c r="K46" s="15"/>
      <c r="L46" s="15" t="s">
        <v>28</v>
      </c>
      <c r="M46" s="15" t="s">
        <v>28</v>
      </c>
      <c r="N46" s="15" t="s">
        <v>28</v>
      </c>
      <c r="O46" s="15" t="s">
        <v>28</v>
      </c>
      <c r="P46" s="15" t="s">
        <v>28</v>
      </c>
      <c r="Q46" s="15" t="s">
        <v>28</v>
      </c>
      <c r="R46" s="15" t="s">
        <v>28</v>
      </c>
      <c r="S46" s="15" t="s">
        <v>28</v>
      </c>
      <c r="T46" s="15" t="s">
        <v>28</v>
      </c>
      <c r="U46" s="22" t="s">
        <v>28</v>
      </c>
      <c r="V46" s="22"/>
      <c r="W46" s="22" t="s">
        <v>28</v>
      </c>
      <c r="X46" s="15" t="s">
        <v>28</v>
      </c>
      <c r="Y46" s="15"/>
      <c r="Z46" s="103"/>
    </row>
    <row r="47" spans="8:34" ht="13.5" thickBot="1">
      <c r="H47" s="105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7"/>
      <c r="V47" s="107"/>
      <c r="W47" s="107"/>
      <c r="X47" s="106"/>
      <c r="Y47" s="106"/>
      <c r="Z47" s="108"/>
    </row>
    <row r="48" spans="8:34" ht="13.5" thickTop="1">
      <c r="AA48" s="109" t="s">
        <v>206</v>
      </c>
      <c r="AB48" s="100"/>
      <c r="AC48" s="110"/>
      <c r="AD48" s="20"/>
      <c r="AE48" s="20"/>
      <c r="AF48" s="20"/>
      <c r="AG48" s="20"/>
      <c r="AH48" s="20"/>
    </row>
    <row r="49" spans="13:34">
      <c r="AA49" s="111"/>
      <c r="AB49" s="67"/>
      <c r="AC49" s="104"/>
      <c r="AD49" s="20"/>
      <c r="AE49" s="20"/>
      <c r="AF49" s="20"/>
      <c r="AG49" s="20"/>
      <c r="AH49" s="20"/>
    </row>
    <row r="50" spans="13:34">
      <c r="AA50" s="111"/>
      <c r="AB50" s="72" t="str">
        <f>★大会区分</f>
        <v>香川県</v>
      </c>
      <c r="AC50" s="104" t="s">
        <v>207</v>
      </c>
      <c r="AD50" s="20"/>
      <c r="AE50" s="20"/>
      <c r="AF50" s="20"/>
      <c r="AG50" s="20"/>
      <c r="AH50" s="20"/>
    </row>
    <row r="51" spans="13:34">
      <c r="AA51" s="111"/>
      <c r="AB51" s="72">
        <f>IFERROR(MATCH(★大会区分,■県名選択肢,0),1)-1</f>
        <v>2</v>
      </c>
      <c r="AC51" s="104" t="s">
        <v>208</v>
      </c>
      <c r="AD51" s="20"/>
      <c r="AE51" s="20"/>
      <c r="AF51" s="20"/>
      <c r="AG51" s="20"/>
      <c r="AH51" s="20"/>
    </row>
    <row r="52" spans="13:34">
      <c r="AA52" s="111"/>
      <c r="AB52" s="20"/>
      <c r="AC52" s="104"/>
      <c r="AD52" s="20"/>
      <c r="AE52" s="20"/>
      <c r="AF52" s="20"/>
      <c r="AG52" s="20"/>
      <c r="AH52" s="20"/>
    </row>
    <row r="53" spans="13:34">
      <c r="AA53" s="111"/>
      <c r="AB53" s="67" t="s">
        <v>167</v>
      </c>
      <c r="AC53" s="104"/>
      <c r="AD53" s="20"/>
      <c r="AE53" s="20"/>
      <c r="AF53" s="20"/>
      <c r="AG53" s="20"/>
      <c r="AH53" s="20"/>
    </row>
    <row r="54" spans="13:34">
      <c r="AA54" s="111"/>
      <c r="AB54" s="69" t="str">
        <f>IF(★大会名="四国大会","四国",★大会区分)&amp;"吹奏楽連盟"</f>
        <v>香川県吹奏楽連盟</v>
      </c>
      <c r="AC54" s="104"/>
      <c r="AD54" s="20"/>
      <c r="AE54" s="20"/>
      <c r="AF54" s="20"/>
      <c r="AG54" s="20"/>
      <c r="AH54" s="20"/>
    </row>
    <row r="55" spans="13:34">
      <c r="M55" s="2" t="s">
        <v>28</v>
      </c>
      <c r="N55" s="2" t="s">
        <v>28</v>
      </c>
      <c r="O55" s="2" t="s">
        <v>28</v>
      </c>
      <c r="P55" s="2" t="s">
        <v>28</v>
      </c>
      <c r="Q55" s="2" t="s">
        <v>28</v>
      </c>
      <c r="R55" s="2" t="s">
        <v>28</v>
      </c>
      <c r="S55" s="2" t="s">
        <v>28</v>
      </c>
      <c r="T55" s="2" t="s">
        <v>28</v>
      </c>
      <c r="U55" s="20" t="s">
        <v>28</v>
      </c>
      <c r="AA55" s="111"/>
      <c r="AB55" s="20"/>
      <c r="AC55" s="103"/>
    </row>
    <row r="56" spans="13:34">
      <c r="M56" s="2" t="s">
        <v>28</v>
      </c>
      <c r="N56" s="2" t="s">
        <v>28</v>
      </c>
      <c r="O56" s="2" t="s">
        <v>28</v>
      </c>
      <c r="P56" s="2" t="s">
        <v>28</v>
      </c>
      <c r="Q56" s="2" t="s">
        <v>28</v>
      </c>
      <c r="R56" s="2" t="s">
        <v>28</v>
      </c>
      <c r="S56" s="2" t="s">
        <v>28</v>
      </c>
      <c r="T56" s="2" t="s">
        <v>28</v>
      </c>
      <c r="U56" s="20" t="s">
        <v>28</v>
      </c>
      <c r="AA56" s="111"/>
      <c r="AB56" s="2" t="s">
        <v>158</v>
      </c>
      <c r="AC56" s="103"/>
    </row>
    <row r="57" spans="13:34">
      <c r="M57" s="2" t="s">
        <v>28</v>
      </c>
      <c r="N57" s="2" t="s">
        <v>28</v>
      </c>
      <c r="O57" s="2" t="s">
        <v>28</v>
      </c>
      <c r="P57" s="2" t="s">
        <v>28</v>
      </c>
      <c r="Q57" s="2" t="s">
        <v>28</v>
      </c>
      <c r="R57" s="2" t="s">
        <v>28</v>
      </c>
      <c r="S57" s="2" t="s">
        <v>28</v>
      </c>
      <c r="T57" s="2" t="s">
        <v>28</v>
      </c>
      <c r="U57" s="20" t="s">
        <v>28</v>
      </c>
      <c r="AA57" s="111"/>
      <c r="AB57" s="22" t="s">
        <v>38</v>
      </c>
      <c r="AC57" s="104"/>
      <c r="AD57" s="20"/>
      <c r="AF57" s="20"/>
      <c r="AG57" s="20"/>
      <c r="AH57" s="20"/>
    </row>
    <row r="58" spans="13:34">
      <c r="M58" s="2" t="s">
        <v>28</v>
      </c>
      <c r="N58" s="2" t="s">
        <v>28</v>
      </c>
      <c r="O58" s="2" t="s">
        <v>28</v>
      </c>
      <c r="P58" s="2" t="s">
        <v>28</v>
      </c>
      <c r="Q58" s="2" t="s">
        <v>28</v>
      </c>
      <c r="R58" s="2" t="s">
        <v>28</v>
      </c>
      <c r="S58" s="2" t="s">
        <v>28</v>
      </c>
      <c r="T58" s="2" t="s">
        <v>28</v>
      </c>
      <c r="U58" s="20" t="s">
        <v>28</v>
      </c>
      <c r="AA58" s="111"/>
      <c r="AB58" s="66" t="s">
        <v>168</v>
      </c>
      <c r="AC58" s="104"/>
      <c r="AD58" s="20"/>
      <c r="AF58" s="20"/>
      <c r="AG58" s="20"/>
      <c r="AH58" s="20"/>
    </row>
    <row r="59" spans="13:34">
      <c r="M59" s="2" t="s">
        <v>28</v>
      </c>
      <c r="N59" s="2" t="s">
        <v>28</v>
      </c>
      <c r="O59" s="2" t="s">
        <v>28</v>
      </c>
      <c r="P59" s="2" t="s">
        <v>28</v>
      </c>
      <c r="Q59" s="2" t="s">
        <v>28</v>
      </c>
      <c r="R59" s="2" t="s">
        <v>28</v>
      </c>
      <c r="S59" s="2" t="s">
        <v>28</v>
      </c>
      <c r="T59" s="2" t="s">
        <v>28</v>
      </c>
      <c r="U59" s="20" t="s">
        <v>28</v>
      </c>
      <c r="AA59" s="111"/>
      <c r="AB59" s="66" t="s">
        <v>169</v>
      </c>
      <c r="AC59" s="104"/>
      <c r="AD59" s="20"/>
      <c r="AF59" s="20"/>
      <c r="AG59" s="20"/>
      <c r="AH59" s="20"/>
    </row>
    <row r="60" spans="13:34">
      <c r="M60" s="2" t="s">
        <v>28</v>
      </c>
      <c r="N60" s="2" t="s">
        <v>28</v>
      </c>
      <c r="O60" s="2" t="s">
        <v>28</v>
      </c>
      <c r="P60" s="2" t="s">
        <v>28</v>
      </c>
      <c r="Q60" s="2" t="s">
        <v>28</v>
      </c>
      <c r="R60" s="2" t="s">
        <v>28</v>
      </c>
      <c r="S60" s="2" t="s">
        <v>28</v>
      </c>
      <c r="T60" s="2" t="s">
        <v>28</v>
      </c>
      <c r="U60" s="20" t="s">
        <v>28</v>
      </c>
      <c r="AA60" s="111"/>
      <c r="AB60" s="66" t="s">
        <v>170</v>
      </c>
      <c r="AC60" s="104"/>
      <c r="AD60" s="20"/>
      <c r="AF60" s="20"/>
      <c r="AG60" s="20"/>
      <c r="AH60" s="20"/>
    </row>
    <row r="61" spans="13:34">
      <c r="M61" s="2" t="s">
        <v>28</v>
      </c>
      <c r="N61" s="2" t="s">
        <v>28</v>
      </c>
      <c r="O61" s="2" t="s">
        <v>28</v>
      </c>
      <c r="P61" s="2" t="s">
        <v>28</v>
      </c>
      <c r="Q61" s="2" t="s">
        <v>28</v>
      </c>
      <c r="R61" s="2" t="s">
        <v>28</v>
      </c>
      <c r="S61" s="2" t="s">
        <v>28</v>
      </c>
      <c r="T61" s="2" t="s">
        <v>28</v>
      </c>
      <c r="U61" s="20" t="s">
        <v>28</v>
      </c>
      <c r="AA61" s="111"/>
      <c r="AB61" s="66" t="s">
        <v>171</v>
      </c>
      <c r="AC61" s="104"/>
      <c r="AD61" s="20"/>
      <c r="AF61" s="20"/>
      <c r="AG61" s="20"/>
      <c r="AH61" s="20"/>
    </row>
    <row r="62" spans="13:34">
      <c r="M62" s="2" t="s">
        <v>28</v>
      </c>
      <c r="N62" s="2" t="s">
        <v>28</v>
      </c>
      <c r="O62" s="2" t="s">
        <v>28</v>
      </c>
      <c r="P62" s="2" t="s">
        <v>28</v>
      </c>
      <c r="Q62" s="2" t="s">
        <v>28</v>
      </c>
      <c r="R62" s="2" t="s">
        <v>28</v>
      </c>
      <c r="S62" s="2" t="s">
        <v>28</v>
      </c>
      <c r="T62" s="2" t="s">
        <v>28</v>
      </c>
      <c r="U62" s="20" t="s">
        <v>28</v>
      </c>
      <c r="AA62" s="111"/>
      <c r="AB62" s="66" t="s">
        <v>28</v>
      </c>
      <c r="AC62" s="104"/>
      <c r="AD62" s="20"/>
      <c r="AF62" s="20"/>
      <c r="AG62" s="20"/>
      <c r="AH62" s="20"/>
    </row>
    <row r="63" spans="13:34">
      <c r="M63" s="2" t="s">
        <v>28</v>
      </c>
      <c r="N63" s="2" t="s">
        <v>28</v>
      </c>
      <c r="O63" s="2" t="s">
        <v>28</v>
      </c>
      <c r="P63" s="2" t="s">
        <v>28</v>
      </c>
      <c r="Q63" s="2" t="s">
        <v>28</v>
      </c>
      <c r="R63" s="2" t="s">
        <v>28</v>
      </c>
      <c r="S63" s="2" t="s">
        <v>28</v>
      </c>
      <c r="T63" s="2" t="s">
        <v>28</v>
      </c>
      <c r="U63" s="20" t="s">
        <v>28</v>
      </c>
      <c r="AA63" s="111"/>
      <c r="AB63" s="65" t="s">
        <v>28</v>
      </c>
      <c r="AC63" s="104"/>
      <c r="AD63" s="20"/>
      <c r="AF63" s="20"/>
      <c r="AG63" s="20"/>
      <c r="AH63" s="20"/>
    </row>
    <row r="64" spans="13:34">
      <c r="M64" s="2" t="s">
        <v>28</v>
      </c>
      <c r="N64" s="2" t="s">
        <v>28</v>
      </c>
      <c r="O64" s="2" t="s">
        <v>28</v>
      </c>
      <c r="P64" s="2" t="s">
        <v>28</v>
      </c>
      <c r="Q64" s="2" t="s">
        <v>28</v>
      </c>
      <c r="R64" s="2" t="s">
        <v>28</v>
      </c>
      <c r="S64" s="2" t="s">
        <v>28</v>
      </c>
      <c r="T64" s="2" t="s">
        <v>28</v>
      </c>
      <c r="U64" s="20" t="s">
        <v>28</v>
      </c>
      <c r="AA64" s="111"/>
      <c r="AB64" s="65" t="s">
        <v>28</v>
      </c>
      <c r="AC64" s="104"/>
      <c r="AD64" s="20"/>
      <c r="AE64" s="20"/>
      <c r="AF64" s="20"/>
      <c r="AG64" s="20"/>
      <c r="AH64" s="20"/>
    </row>
    <row r="65" spans="13:34">
      <c r="M65" s="2" t="s">
        <v>28</v>
      </c>
      <c r="N65" s="2" t="s">
        <v>28</v>
      </c>
      <c r="O65" s="2" t="s">
        <v>28</v>
      </c>
      <c r="P65" s="2" t="s">
        <v>28</v>
      </c>
      <c r="Q65" s="2" t="s">
        <v>28</v>
      </c>
      <c r="R65" s="2" t="s">
        <v>28</v>
      </c>
      <c r="S65" s="2" t="s">
        <v>28</v>
      </c>
      <c r="T65" s="2" t="s">
        <v>28</v>
      </c>
      <c r="U65" s="20" t="s">
        <v>28</v>
      </c>
      <c r="AA65" s="111"/>
      <c r="AB65" s="65" t="s">
        <v>28</v>
      </c>
      <c r="AC65" s="104"/>
      <c r="AD65" s="20"/>
      <c r="AE65" s="20"/>
      <c r="AF65" s="20"/>
      <c r="AG65" s="20"/>
      <c r="AH65" s="20"/>
    </row>
    <row r="66" spans="13:34">
      <c r="M66" s="2" t="s">
        <v>28</v>
      </c>
      <c r="N66" s="2" t="s">
        <v>28</v>
      </c>
      <c r="O66" s="2" t="s">
        <v>28</v>
      </c>
      <c r="P66" s="2" t="s">
        <v>28</v>
      </c>
      <c r="Q66" s="2" t="s">
        <v>28</v>
      </c>
      <c r="R66" s="2" t="s">
        <v>28</v>
      </c>
      <c r="S66" s="2" t="s">
        <v>28</v>
      </c>
      <c r="T66" s="2" t="s">
        <v>28</v>
      </c>
      <c r="U66" s="20" t="s">
        <v>28</v>
      </c>
      <c r="AA66" s="111"/>
      <c r="AB66" s="65" t="s">
        <v>28</v>
      </c>
      <c r="AC66" s="104"/>
      <c r="AD66" s="20"/>
      <c r="AF66" s="20"/>
      <c r="AG66" s="20"/>
      <c r="AH66" s="20"/>
    </row>
    <row r="67" spans="13:34">
      <c r="M67" s="2" t="s">
        <v>28</v>
      </c>
      <c r="N67" s="2" t="s">
        <v>28</v>
      </c>
      <c r="O67" s="2" t="s">
        <v>28</v>
      </c>
      <c r="P67" s="2" t="s">
        <v>28</v>
      </c>
      <c r="Q67" s="2" t="s">
        <v>28</v>
      </c>
      <c r="R67" s="2" t="s">
        <v>28</v>
      </c>
      <c r="S67" s="2" t="s">
        <v>28</v>
      </c>
      <c r="T67" s="2" t="s">
        <v>28</v>
      </c>
      <c r="U67" s="20" t="s">
        <v>28</v>
      </c>
      <c r="AA67" s="111"/>
      <c r="AB67" s="65" t="s">
        <v>28</v>
      </c>
      <c r="AC67" s="104"/>
      <c r="AD67" s="20"/>
      <c r="AF67" s="20"/>
      <c r="AG67" s="20"/>
      <c r="AH67" s="20"/>
    </row>
    <row r="68" spans="13:34">
      <c r="M68" s="2" t="s">
        <v>28</v>
      </c>
      <c r="N68" s="2" t="s">
        <v>28</v>
      </c>
      <c r="O68" s="2" t="s">
        <v>28</v>
      </c>
      <c r="P68" s="2" t="s">
        <v>28</v>
      </c>
      <c r="Q68" s="2" t="s">
        <v>28</v>
      </c>
      <c r="R68" s="2" t="s">
        <v>28</v>
      </c>
      <c r="S68" s="2" t="s">
        <v>28</v>
      </c>
      <c r="T68" s="2" t="s">
        <v>28</v>
      </c>
      <c r="U68" s="20" t="s">
        <v>28</v>
      </c>
      <c r="AA68" s="111"/>
      <c r="AB68" s="65" t="s">
        <v>28</v>
      </c>
      <c r="AC68" s="104"/>
      <c r="AD68" s="20"/>
      <c r="AF68" s="20"/>
      <c r="AG68" s="20"/>
      <c r="AH68" s="20"/>
    </row>
    <row r="69" spans="13:34">
      <c r="M69" s="2" t="s">
        <v>28</v>
      </c>
      <c r="N69" s="2" t="s">
        <v>28</v>
      </c>
      <c r="O69" s="2" t="s">
        <v>28</v>
      </c>
      <c r="P69" s="2" t="s">
        <v>28</v>
      </c>
      <c r="Q69" s="2" t="s">
        <v>28</v>
      </c>
      <c r="R69" s="2" t="s">
        <v>28</v>
      </c>
      <c r="S69" s="2" t="s">
        <v>28</v>
      </c>
      <c r="T69" s="2" t="s">
        <v>28</v>
      </c>
      <c r="U69" s="20" t="s">
        <v>28</v>
      </c>
      <c r="AA69" s="111"/>
      <c r="AB69" s="65" t="s">
        <v>28</v>
      </c>
      <c r="AC69" s="104"/>
      <c r="AD69" s="20"/>
      <c r="AE69" s="20"/>
      <c r="AF69" s="20"/>
      <c r="AG69" s="20"/>
      <c r="AH69" s="20"/>
    </row>
    <row r="70" spans="13:34">
      <c r="M70" s="2" t="s">
        <v>28</v>
      </c>
      <c r="N70" s="2" t="s">
        <v>28</v>
      </c>
      <c r="O70" s="2" t="s">
        <v>28</v>
      </c>
      <c r="P70" s="2" t="s">
        <v>28</v>
      </c>
      <c r="Q70" s="2" t="s">
        <v>28</v>
      </c>
      <c r="R70" s="2" t="s">
        <v>28</v>
      </c>
      <c r="S70" s="2" t="s">
        <v>28</v>
      </c>
      <c r="T70" s="2" t="s">
        <v>28</v>
      </c>
      <c r="U70" s="20" t="s">
        <v>28</v>
      </c>
      <c r="AA70" s="111"/>
      <c r="AB70" s="65" t="s">
        <v>28</v>
      </c>
      <c r="AC70" s="104"/>
      <c r="AD70" s="20"/>
      <c r="AE70" s="20"/>
      <c r="AF70" s="20"/>
      <c r="AG70" s="20"/>
      <c r="AH70" s="20"/>
    </row>
    <row r="71" spans="13:34">
      <c r="M71" s="2" t="s">
        <v>28</v>
      </c>
      <c r="N71" s="2" t="s">
        <v>28</v>
      </c>
      <c r="O71" s="2" t="s">
        <v>28</v>
      </c>
      <c r="P71" s="2" t="s">
        <v>28</v>
      </c>
      <c r="Q71" s="2" t="s">
        <v>28</v>
      </c>
      <c r="R71" s="2" t="s">
        <v>28</v>
      </c>
      <c r="S71" s="2" t="s">
        <v>28</v>
      </c>
      <c r="T71" s="2" t="s">
        <v>28</v>
      </c>
      <c r="U71" s="20" t="s">
        <v>28</v>
      </c>
      <c r="AA71" s="111"/>
      <c r="AB71" s="65" t="s">
        <v>28</v>
      </c>
      <c r="AC71" s="104"/>
      <c r="AD71" s="20"/>
      <c r="AE71" s="20"/>
      <c r="AF71" s="20"/>
      <c r="AG71" s="20"/>
      <c r="AH71" s="20"/>
    </row>
    <row r="72" spans="13:34">
      <c r="M72" s="2" t="s">
        <v>28</v>
      </c>
      <c r="N72" s="2" t="s">
        <v>28</v>
      </c>
      <c r="O72" s="2" t="s">
        <v>28</v>
      </c>
      <c r="P72" s="2" t="s">
        <v>28</v>
      </c>
      <c r="Q72" s="2" t="s">
        <v>28</v>
      </c>
      <c r="R72" s="2" t="s">
        <v>28</v>
      </c>
      <c r="S72" s="2" t="s">
        <v>28</v>
      </c>
      <c r="T72" s="2" t="s">
        <v>28</v>
      </c>
      <c r="U72" s="20" t="s">
        <v>28</v>
      </c>
      <c r="AA72" s="111"/>
      <c r="AB72" s="65" t="s">
        <v>28</v>
      </c>
      <c r="AC72" s="104"/>
      <c r="AD72" s="20"/>
      <c r="AE72" s="20"/>
      <c r="AF72" s="20"/>
      <c r="AG72" s="20"/>
      <c r="AH72" s="20"/>
    </row>
    <row r="73" spans="13:34">
      <c r="M73" s="2" t="s">
        <v>28</v>
      </c>
      <c r="N73" s="2" t="s">
        <v>28</v>
      </c>
      <c r="O73" s="2" t="s">
        <v>28</v>
      </c>
      <c r="P73" s="2" t="s">
        <v>28</v>
      </c>
      <c r="Q73" s="2" t="s">
        <v>28</v>
      </c>
      <c r="R73" s="2" t="s">
        <v>28</v>
      </c>
      <c r="S73" s="2" t="s">
        <v>28</v>
      </c>
      <c r="T73" s="2" t="s">
        <v>28</v>
      </c>
      <c r="U73" s="20" t="s">
        <v>28</v>
      </c>
      <c r="AA73" s="111"/>
      <c r="AB73" s="65" t="s">
        <v>28</v>
      </c>
      <c r="AC73" s="104"/>
      <c r="AD73" s="20"/>
      <c r="AE73" s="20"/>
      <c r="AF73" s="20"/>
      <c r="AG73" s="20"/>
      <c r="AH73" s="20"/>
    </row>
    <row r="74" spans="13:34">
      <c r="M74" s="2" t="s">
        <v>28</v>
      </c>
      <c r="N74" s="2" t="s">
        <v>28</v>
      </c>
      <c r="O74" s="2" t="s">
        <v>28</v>
      </c>
      <c r="P74" s="2" t="s">
        <v>28</v>
      </c>
      <c r="Q74" s="2" t="s">
        <v>28</v>
      </c>
      <c r="R74" s="2" t="s">
        <v>28</v>
      </c>
      <c r="S74" s="2" t="s">
        <v>28</v>
      </c>
      <c r="T74" s="2" t="s">
        <v>28</v>
      </c>
      <c r="U74" s="20" t="s">
        <v>28</v>
      </c>
      <c r="AA74" s="111"/>
      <c r="AB74" s="65" t="s">
        <v>28</v>
      </c>
      <c r="AC74" s="104"/>
      <c r="AD74" s="20"/>
      <c r="AE74" s="20"/>
      <c r="AF74" s="20"/>
      <c r="AG74" s="20"/>
      <c r="AH74" s="20"/>
    </row>
    <row r="75" spans="13:34">
      <c r="M75" s="2" t="s">
        <v>28</v>
      </c>
      <c r="N75" s="2" t="s">
        <v>28</v>
      </c>
      <c r="O75" s="2" t="s">
        <v>28</v>
      </c>
      <c r="P75" s="2" t="s">
        <v>28</v>
      </c>
      <c r="Q75" s="2" t="s">
        <v>28</v>
      </c>
      <c r="R75" s="2" t="s">
        <v>28</v>
      </c>
      <c r="S75" s="2" t="s">
        <v>28</v>
      </c>
      <c r="T75" s="2" t="s">
        <v>28</v>
      </c>
      <c r="U75" s="20" t="s">
        <v>28</v>
      </c>
      <c r="AA75" s="111"/>
      <c r="AB75" s="65" t="s">
        <v>28</v>
      </c>
      <c r="AC75" s="104"/>
      <c r="AD75" s="20"/>
      <c r="AE75" s="20"/>
      <c r="AF75" s="20"/>
      <c r="AG75" s="20"/>
      <c r="AH75" s="20"/>
    </row>
    <row r="76" spans="13:34">
      <c r="M76" s="2" t="s">
        <v>28</v>
      </c>
      <c r="N76" s="2" t="s">
        <v>28</v>
      </c>
      <c r="O76" s="2" t="s">
        <v>28</v>
      </c>
      <c r="P76" s="2" t="s">
        <v>28</v>
      </c>
      <c r="Q76" s="2" t="s">
        <v>28</v>
      </c>
      <c r="R76" s="2" t="s">
        <v>28</v>
      </c>
      <c r="S76" s="2" t="s">
        <v>28</v>
      </c>
      <c r="T76" s="2" t="s">
        <v>28</v>
      </c>
      <c r="U76" s="20" t="s">
        <v>28</v>
      </c>
      <c r="AA76" s="111"/>
      <c r="AB76" s="65"/>
      <c r="AC76" s="104"/>
      <c r="AD76" s="20"/>
      <c r="AE76" s="20"/>
      <c r="AF76" s="20"/>
      <c r="AG76" s="20"/>
      <c r="AH76" s="20"/>
    </row>
    <row r="77" spans="13:34">
      <c r="M77" s="2" t="s">
        <v>28</v>
      </c>
      <c r="N77" s="2" t="s">
        <v>28</v>
      </c>
      <c r="O77" s="2" t="s">
        <v>28</v>
      </c>
      <c r="P77" s="2" t="s">
        <v>28</v>
      </c>
      <c r="Q77" s="2" t="s">
        <v>28</v>
      </c>
      <c r="R77" s="2" t="s">
        <v>28</v>
      </c>
      <c r="S77" s="2" t="s">
        <v>28</v>
      </c>
      <c r="T77" s="2" t="s">
        <v>28</v>
      </c>
      <c r="U77" s="20" t="s">
        <v>28</v>
      </c>
      <c r="AA77" s="111"/>
      <c r="AB77" s="65" t="s">
        <v>28</v>
      </c>
      <c r="AC77" s="104"/>
      <c r="AD77" s="20"/>
      <c r="AE77" s="20"/>
      <c r="AF77" s="20"/>
      <c r="AG77" s="20"/>
      <c r="AH77" s="20"/>
    </row>
    <row r="78" spans="13:34" ht="13.5" thickBot="1">
      <c r="M78" s="2" t="s">
        <v>28</v>
      </c>
      <c r="N78" s="2" t="s">
        <v>28</v>
      </c>
      <c r="O78" s="2" t="s">
        <v>28</v>
      </c>
      <c r="P78" s="2" t="s">
        <v>28</v>
      </c>
      <c r="Q78" s="2" t="s">
        <v>28</v>
      </c>
      <c r="R78" s="2" t="s">
        <v>28</v>
      </c>
      <c r="S78" s="2" t="s">
        <v>28</v>
      </c>
      <c r="T78" s="2" t="s">
        <v>28</v>
      </c>
      <c r="U78" s="20" t="s">
        <v>28</v>
      </c>
      <c r="AA78" s="112"/>
      <c r="AB78" s="106"/>
      <c r="AC78" s="113"/>
      <c r="AD78" s="20"/>
      <c r="AE78" s="20"/>
      <c r="AF78" s="20"/>
      <c r="AG78" s="20"/>
      <c r="AH78" s="20"/>
    </row>
    <row r="79" spans="13:34" ht="13.5" thickTop="1">
      <c r="AC79" s="20"/>
      <c r="AD79" s="114" t="s">
        <v>217</v>
      </c>
      <c r="AE79" s="100"/>
      <c r="AF79" s="100"/>
      <c r="AG79" s="110"/>
      <c r="AH79" s="20"/>
    </row>
    <row r="80" spans="13:34">
      <c r="AC80" s="20"/>
      <c r="AD80" s="116"/>
      <c r="AE80" s="67" t="s">
        <v>161</v>
      </c>
      <c r="AF80" s="20"/>
      <c r="AG80" s="104"/>
      <c r="AH80" s="20"/>
    </row>
    <row r="81" spans="28:53">
      <c r="AC81" s="20"/>
      <c r="AD81" s="116"/>
      <c r="AE81" s="72" t="str">
        <f>★大会名</f>
        <v>地区大会</v>
      </c>
      <c r="AF81" s="20" t="s">
        <v>210</v>
      </c>
      <c r="AG81" s="104"/>
      <c r="AH81" s="20"/>
    </row>
    <row r="82" spans="28:53" ht="11.5" customHeight="1">
      <c r="AB82" s="20"/>
      <c r="AC82" s="20"/>
      <c r="AD82" s="116"/>
      <c r="AE82" s="72">
        <f>IFERROR(MATCH(★大会名,■大会名選択肢,0),1)-1</f>
        <v>1</v>
      </c>
      <c r="AF82" s="20" t="s">
        <v>209</v>
      </c>
      <c r="AG82" s="104"/>
      <c r="AH82" s="20"/>
    </row>
    <row r="83" spans="28:53" ht="13.5" thickBot="1">
      <c r="AB83" s="20"/>
      <c r="AC83" s="20"/>
      <c r="AD83" s="117"/>
      <c r="AE83" s="107"/>
      <c r="AF83" s="107"/>
      <c r="AG83" s="113"/>
      <c r="AH83" s="20"/>
    </row>
    <row r="84" spans="28:53" ht="13.5" thickTop="1">
      <c r="AB84" s="20"/>
      <c r="AC84" s="20"/>
      <c r="AD84" s="20"/>
      <c r="AE84" s="20"/>
      <c r="AF84" s="20"/>
      <c r="AG84" s="20"/>
      <c r="AH84" s="114" t="s">
        <v>219</v>
      </c>
      <c r="AI84" s="99"/>
      <c r="AJ84" s="99"/>
      <c r="AK84" s="99"/>
      <c r="AL84" s="99"/>
      <c r="AM84" s="99"/>
      <c r="AN84" s="100"/>
      <c r="AO84" s="99"/>
      <c r="AP84" s="99"/>
      <c r="AQ84" s="99"/>
      <c r="AR84" s="100"/>
      <c r="AS84" s="99"/>
      <c r="AT84" s="99"/>
      <c r="AU84" s="99"/>
      <c r="AV84" s="100"/>
      <c r="AW84" s="99"/>
      <c r="AX84" s="99"/>
      <c r="AY84" s="99"/>
      <c r="AZ84" s="100"/>
      <c r="BA84" s="101"/>
    </row>
    <row r="85" spans="28:53">
      <c r="AB85" s="20"/>
      <c r="AC85" s="20"/>
      <c r="AD85" s="20"/>
      <c r="AE85" s="20"/>
      <c r="AF85" s="20"/>
      <c r="AG85" s="20"/>
      <c r="AH85" s="116"/>
      <c r="AK85" s="2" t="s">
        <v>160</v>
      </c>
      <c r="AN85" s="2"/>
      <c r="AR85" s="2"/>
      <c r="AV85" s="2"/>
      <c r="AZ85" s="2"/>
      <c r="BA85" s="103"/>
    </row>
    <row r="86" spans="28:53">
      <c r="AB86" s="20"/>
      <c r="AC86" s="20"/>
      <c r="AD86" s="20"/>
      <c r="AE86" s="20"/>
      <c r="AF86" s="20"/>
      <c r="AG86" s="20"/>
      <c r="AH86" s="116"/>
      <c r="AJ86" s="2" t="s">
        <v>211</v>
      </c>
      <c r="AN86" s="2"/>
      <c r="AR86" s="2"/>
      <c r="AV86" s="2"/>
      <c r="AZ86" s="2"/>
      <c r="BA86" s="103"/>
    </row>
    <row r="87" spans="28:53" ht="13.9" customHeight="1">
      <c r="AB87" s="20"/>
      <c r="AC87" s="20"/>
      <c r="AD87" s="20"/>
      <c r="AE87" s="20"/>
      <c r="AF87" s="20"/>
      <c r="AG87" s="20"/>
      <c r="AH87" s="116"/>
      <c r="AI87" s="115"/>
      <c r="AJ87" s="22" t="s">
        <v>38</v>
      </c>
      <c r="AK87" s="115" t="s">
        <v>159</v>
      </c>
      <c r="AL87" s="115" t="s">
        <v>214</v>
      </c>
      <c r="AM87" s="115" t="s">
        <v>215</v>
      </c>
      <c r="AN87" s="115" t="s">
        <v>162</v>
      </c>
      <c r="AO87" s="115" t="s">
        <v>163</v>
      </c>
      <c r="AP87" s="115" t="s">
        <v>214</v>
      </c>
      <c r="AQ87" s="115" t="s">
        <v>215</v>
      </c>
      <c r="AR87" s="115" t="s">
        <v>163</v>
      </c>
      <c r="AS87" s="115" t="s">
        <v>164</v>
      </c>
      <c r="AT87" s="115" t="s">
        <v>214</v>
      </c>
      <c r="AU87" s="115" t="s">
        <v>215</v>
      </c>
      <c r="AV87" s="115" t="s">
        <v>164</v>
      </c>
      <c r="AW87" s="115" t="s">
        <v>165</v>
      </c>
      <c r="AX87" s="115" t="s">
        <v>214</v>
      </c>
      <c r="AY87" s="115" t="s">
        <v>215</v>
      </c>
      <c r="AZ87" s="115" t="s">
        <v>165</v>
      </c>
      <c r="BA87" s="104"/>
    </row>
    <row r="88" spans="28:53" ht="13.9" customHeight="1">
      <c r="AB88" s="20"/>
      <c r="AC88" s="20"/>
      <c r="AD88" s="20"/>
      <c r="AE88" s="20"/>
      <c r="AF88" s="20"/>
      <c r="AG88" s="20"/>
      <c r="AH88" s="116"/>
      <c r="AI88" s="115">
        <v>1</v>
      </c>
      <c r="AJ88" s="118" t="str">
        <f t="shared" ref="AJ88:AJ107" si="0">IFERROR(IF(INDEX(■各県の大会名の元と正式名称, AI88,★県№*4-3)="","",INDEX(■各県の大会名の元と正式名称, AI88,★県№*4-3)),"")</f>
        <v>地区大会</v>
      </c>
      <c r="AK88" s="119" t="s">
        <v>224</v>
      </c>
      <c r="AL88" s="119">
        <f t="shared" ref="AL88:AL93" si="1">★年度-AM88</f>
        <v>49</v>
      </c>
      <c r="AM88" s="119">
        <v>1976</v>
      </c>
      <c r="AN88" s="120" t="str">
        <f>"第"&amp;AL88&amp;"回全日本アンサンブルコンテスト 愛媛県大会 高等学校の部 東予地区予選"</f>
        <v>第49回全日本アンサンブルコンテスト 愛媛県大会 高等学校の部 東予地区予選</v>
      </c>
      <c r="AO88" s="119" t="s">
        <v>226</v>
      </c>
      <c r="AP88" s="119">
        <f>★年度-AQ88</f>
        <v>49</v>
      </c>
      <c r="AQ88" s="119">
        <v>1976</v>
      </c>
      <c r="AR88" s="120" t="str">
        <f>"第"&amp;AP88&amp;"回全日本アンサンブルコンテスト 香川県大会 地区大会"</f>
        <v>第49回全日本アンサンブルコンテスト 香川県大会 地区大会</v>
      </c>
      <c r="AS88" s="119" t="s">
        <v>228</v>
      </c>
      <c r="AT88" s="119">
        <f>★年度-AU88</f>
        <v>49</v>
      </c>
      <c r="AU88" s="119">
        <v>1976</v>
      </c>
      <c r="AV88" s="120" t="s">
        <v>229</v>
      </c>
      <c r="AW88" s="119" t="s">
        <v>235</v>
      </c>
      <c r="AX88" s="119">
        <f>★年度-AY88</f>
        <v>49</v>
      </c>
      <c r="AY88" s="119">
        <v>1976</v>
      </c>
      <c r="AZ88" s="120" t="str">
        <f>"第"&amp;AX88&amp;"回全日本アンサンブルコンテスト徳島県大会 中学生の部予選"</f>
        <v>第49回全日本アンサンブルコンテスト徳島県大会 中学生の部予選</v>
      </c>
      <c r="BA88" s="104"/>
    </row>
    <row r="89" spans="28:53" ht="13.9" customHeight="1">
      <c r="AB89" s="20"/>
      <c r="AC89" s="20"/>
      <c r="AD89" s="20"/>
      <c r="AE89" s="20"/>
      <c r="AF89" s="20"/>
      <c r="AG89" s="20"/>
      <c r="AH89" s="116"/>
      <c r="AI89" s="115">
        <v>2</v>
      </c>
      <c r="AJ89" s="118" t="str">
        <f t="shared" si="0"/>
        <v>香川県大会</v>
      </c>
      <c r="AK89" s="119" t="s">
        <v>198</v>
      </c>
      <c r="AL89" s="119">
        <f t="shared" si="1"/>
        <v>49</v>
      </c>
      <c r="AM89" s="119">
        <v>1976</v>
      </c>
      <c r="AN89" s="120" t="str">
        <f>"第"&amp;AL89&amp;"回全日本アンサンブルコンテスト 愛媛県大会  東予東地区予選"</f>
        <v>第49回全日本アンサンブルコンテスト 愛媛県大会  東予東地区予選</v>
      </c>
      <c r="AO89" s="119" t="s">
        <v>225</v>
      </c>
      <c r="AP89" s="119">
        <f>★年度-AQ89</f>
        <v>49</v>
      </c>
      <c r="AQ89" s="119">
        <v>1976</v>
      </c>
      <c r="AR89" s="120" t="str">
        <f>"第"&amp;AP89&amp;"回全日本アンサンブルコンテスト 香川県大会"</f>
        <v>第49回全日本アンサンブルコンテスト 香川県大会</v>
      </c>
      <c r="AS89" s="119" t="s">
        <v>230</v>
      </c>
      <c r="AT89" s="119">
        <f>★年度-AU89</f>
        <v>49</v>
      </c>
      <c r="AU89" s="119">
        <v>1976</v>
      </c>
      <c r="AV89" s="120" t="s">
        <v>231</v>
      </c>
      <c r="AW89" s="119" t="s">
        <v>234</v>
      </c>
      <c r="AX89" s="119">
        <f>★年度-AY89</f>
        <v>49</v>
      </c>
      <c r="AY89" s="119">
        <v>1976</v>
      </c>
      <c r="AZ89" s="120" t="str">
        <f>"第"&amp;AX89&amp;"回全日本アンサンブルコンテスト徳島県大会"</f>
        <v>第49回全日本アンサンブルコンテスト徳島県大会</v>
      </c>
      <c r="BA89" s="104"/>
    </row>
    <row r="90" spans="28:53" ht="13.9" customHeight="1">
      <c r="AB90" s="20"/>
      <c r="AC90" s="20"/>
      <c r="AD90" s="20"/>
      <c r="AE90" s="20"/>
      <c r="AF90" s="20"/>
      <c r="AG90" s="20"/>
      <c r="AH90" s="116"/>
      <c r="AI90" s="115">
        <v>3</v>
      </c>
      <c r="AJ90" s="118" t="str">
        <f t="shared" si="0"/>
        <v>四国大会</v>
      </c>
      <c r="AK90" s="119" t="s">
        <v>199</v>
      </c>
      <c r="AL90" s="119">
        <f t="shared" si="1"/>
        <v>49</v>
      </c>
      <c r="AM90" s="119">
        <v>1976</v>
      </c>
      <c r="AN90" s="120" t="str">
        <f>"第"&amp;AL90&amp;"回全日本アンサンブルコンテスト 愛媛県大会  東予西地区予選"</f>
        <v>第49回全日本アンサンブルコンテスト 愛媛県大会  東予西地区予選</v>
      </c>
      <c r="AO90" s="119" t="s">
        <v>222</v>
      </c>
      <c r="AP90" s="119">
        <f>★年度-AQ90</f>
        <v>49</v>
      </c>
      <c r="AQ90" s="119">
        <v>1976</v>
      </c>
      <c r="AR90" s="120" t="str">
        <f>"第"&amp;AP90&amp;"回全日本アンサンブルコンテスト四国支部大会"</f>
        <v>第49回全日本アンサンブルコンテスト四国支部大会</v>
      </c>
      <c r="AS90" s="119" t="s">
        <v>232</v>
      </c>
      <c r="AT90" s="119">
        <f>★年度-AU90</f>
        <v>49</v>
      </c>
      <c r="AU90" s="119">
        <v>1976</v>
      </c>
      <c r="AV90" s="120" t="s">
        <v>233</v>
      </c>
      <c r="AW90" s="119" t="s">
        <v>222</v>
      </c>
      <c r="AX90" s="119">
        <f>★年度-AY90</f>
        <v>49</v>
      </c>
      <c r="AY90" s="119">
        <v>1976</v>
      </c>
      <c r="AZ90" s="120" t="str">
        <f>"第"&amp;AX90&amp;"回全日本アンサンブルコンテスト四国支部大会"</f>
        <v>第49回全日本アンサンブルコンテスト四国支部大会</v>
      </c>
      <c r="BA90" s="104"/>
    </row>
    <row r="91" spans="28:53" ht="13.9" customHeight="1">
      <c r="AB91" s="20"/>
      <c r="AC91" s="20"/>
      <c r="AD91" s="20"/>
      <c r="AE91" s="20"/>
      <c r="AF91" s="20"/>
      <c r="AG91" s="20"/>
      <c r="AH91" s="116"/>
      <c r="AI91" s="115">
        <v>4</v>
      </c>
      <c r="AJ91" s="118" t="str">
        <f t="shared" si="0"/>
        <v/>
      </c>
      <c r="AK91" s="119" t="s">
        <v>196</v>
      </c>
      <c r="AL91" s="119">
        <f t="shared" si="1"/>
        <v>49</v>
      </c>
      <c r="AM91" s="119">
        <v>1976</v>
      </c>
      <c r="AN91" s="120" t="str">
        <f>"第"&amp;AL91&amp;"回全日本アンサンブルコンテスト 愛媛県大会  中予地区予選"</f>
        <v>第49回全日本アンサンブルコンテスト 愛媛県大会  中予地区予選</v>
      </c>
      <c r="AO91" s="119"/>
      <c r="AP91" s="119"/>
      <c r="AQ91" s="119"/>
      <c r="AR91" s="120"/>
      <c r="AS91" s="119" t="s">
        <v>227</v>
      </c>
      <c r="AT91" s="119">
        <f>★年度-AU91</f>
        <v>49</v>
      </c>
      <c r="AU91" s="119">
        <v>1976</v>
      </c>
      <c r="AV91" s="120" t="str">
        <f>"第"&amp;AT91&amp;"回全日本アンサンブルコンテスト高知県大会"</f>
        <v>第49回全日本アンサンブルコンテスト高知県大会</v>
      </c>
      <c r="AW91" s="119"/>
      <c r="AX91" s="119"/>
      <c r="AY91" s="119"/>
      <c r="AZ91" s="120"/>
      <c r="BA91" s="104"/>
    </row>
    <row r="92" spans="28:53" ht="13.9" customHeight="1">
      <c r="AB92" s="20"/>
      <c r="AC92" s="20"/>
      <c r="AD92" s="20"/>
      <c r="AE92" s="20"/>
      <c r="AF92" s="20"/>
      <c r="AG92" s="20"/>
      <c r="AH92" s="116"/>
      <c r="AI92" s="115">
        <v>5</v>
      </c>
      <c r="AJ92" s="118" t="str">
        <f t="shared" si="0"/>
        <v/>
      </c>
      <c r="AK92" s="119" t="s">
        <v>197</v>
      </c>
      <c r="AL92" s="119">
        <f t="shared" si="1"/>
        <v>49</v>
      </c>
      <c r="AM92" s="119">
        <v>1976</v>
      </c>
      <c r="AN92" s="120" t="str">
        <f>"第"&amp;AL92&amp;"回全日本アンサンブルコンテスト 愛媛県大会  南予地区予選"</f>
        <v>第49回全日本アンサンブルコンテスト 愛媛県大会  南予地区予選</v>
      </c>
      <c r="AO92" s="119"/>
      <c r="AP92" s="119"/>
      <c r="AQ92" s="119"/>
      <c r="AR92" s="120"/>
      <c r="AS92" s="119" t="s">
        <v>222</v>
      </c>
      <c r="AT92" s="119">
        <f>★年度-AU92</f>
        <v>49</v>
      </c>
      <c r="AU92" s="119">
        <v>1976</v>
      </c>
      <c r="AV92" s="120" t="str">
        <f>"第"&amp;AT92&amp;"回全日本アンサンブルコンテスト四国支部大会"</f>
        <v>第49回全日本アンサンブルコンテスト四国支部大会</v>
      </c>
      <c r="AW92" s="119"/>
      <c r="AX92" s="119"/>
      <c r="AY92" s="119"/>
      <c r="AZ92" s="120"/>
      <c r="BA92" s="104"/>
    </row>
    <row r="93" spans="28:53" ht="13.9" customHeight="1">
      <c r="AB93" s="20"/>
      <c r="AC93" s="20"/>
      <c r="AD93" s="20"/>
      <c r="AE93" s="20"/>
      <c r="AF93" s="20"/>
      <c r="AG93" s="20"/>
      <c r="AH93" s="116"/>
      <c r="AI93" s="115">
        <v>6</v>
      </c>
      <c r="AJ93" s="118" t="str">
        <f t="shared" si="0"/>
        <v/>
      </c>
      <c r="AK93" s="119" t="s">
        <v>223</v>
      </c>
      <c r="AL93" s="119">
        <f t="shared" si="1"/>
        <v>49</v>
      </c>
      <c r="AM93" s="119">
        <v>1976</v>
      </c>
      <c r="AN93" s="120" t="str">
        <f>"第"&amp;AL93&amp;"回全日本アンサンブルコンテスト 愛媛県大会"</f>
        <v>第49回全日本アンサンブルコンテスト 愛媛県大会</v>
      </c>
      <c r="AO93" s="119"/>
      <c r="AP93" s="119"/>
      <c r="AQ93" s="119"/>
      <c r="AR93" s="120"/>
      <c r="AS93" s="119"/>
      <c r="AT93" s="119"/>
      <c r="AU93" s="119"/>
      <c r="AV93" s="120"/>
      <c r="AW93" s="119"/>
      <c r="AX93" s="119"/>
      <c r="AY93" s="119"/>
      <c r="AZ93" s="120"/>
      <c r="BA93" s="104"/>
    </row>
    <row r="94" spans="28:53" ht="13.9" customHeight="1">
      <c r="AB94" s="20"/>
      <c r="AC94" s="20"/>
      <c r="AD94" s="20"/>
      <c r="AE94" s="20"/>
      <c r="AF94" s="20"/>
      <c r="AG94" s="20"/>
      <c r="AH94" s="116"/>
      <c r="AI94" s="115">
        <v>7</v>
      </c>
      <c r="AJ94" s="118" t="str">
        <f t="shared" si="0"/>
        <v/>
      </c>
      <c r="AK94" s="119" t="s">
        <v>157</v>
      </c>
      <c r="AL94" s="119">
        <f>★年度-AM94</f>
        <v>49</v>
      </c>
      <c r="AM94" s="119">
        <v>1976</v>
      </c>
      <c r="AN94" s="120" t="str">
        <f>"第"&amp;AL94&amp;"回全日本アンサンブルコンテスト四国支部大会"</f>
        <v>第49回全日本アンサンブルコンテスト四国支部大会</v>
      </c>
      <c r="AO94" s="119"/>
      <c r="AP94" s="119"/>
      <c r="AQ94" s="119"/>
      <c r="AR94" s="120"/>
      <c r="AS94" s="119"/>
      <c r="AT94" s="119"/>
      <c r="AU94" s="119"/>
      <c r="AV94" s="120"/>
      <c r="AW94" s="119"/>
      <c r="AX94" s="119"/>
      <c r="AY94" s="119"/>
      <c r="AZ94" s="120"/>
      <c r="BA94" s="104"/>
    </row>
    <row r="95" spans="28:53" ht="13.9" customHeight="1">
      <c r="AB95" s="20"/>
      <c r="AC95" s="20"/>
      <c r="AD95" s="20"/>
      <c r="AE95" s="20"/>
      <c r="AF95" s="20"/>
      <c r="AG95" s="20"/>
      <c r="AH95" s="116"/>
      <c r="AI95" s="115">
        <v>8</v>
      </c>
      <c r="AJ95" s="118" t="str">
        <f t="shared" si="0"/>
        <v/>
      </c>
      <c r="AK95" s="119"/>
      <c r="AL95" s="119"/>
      <c r="AM95" s="119"/>
      <c r="AN95" s="120"/>
      <c r="AO95" s="119"/>
      <c r="AP95" s="119"/>
      <c r="AQ95" s="119"/>
      <c r="AR95" s="120"/>
      <c r="AS95" s="119"/>
      <c r="AT95" s="119"/>
      <c r="AU95" s="119"/>
      <c r="AV95" s="120"/>
      <c r="AW95" s="119"/>
      <c r="AX95" s="119"/>
      <c r="AY95" s="119"/>
      <c r="AZ95" s="120"/>
      <c r="BA95" s="104"/>
    </row>
    <row r="96" spans="28:53" ht="13.9" customHeight="1">
      <c r="AB96" s="20"/>
      <c r="AC96" s="20"/>
      <c r="AD96" s="20"/>
      <c r="AE96" s="20"/>
      <c r="AF96" s="20"/>
      <c r="AG96" s="20"/>
      <c r="AH96" s="116"/>
      <c r="AI96" s="115">
        <v>9</v>
      </c>
      <c r="AJ96" s="118" t="str">
        <f t="shared" si="0"/>
        <v/>
      </c>
      <c r="AK96" s="119"/>
      <c r="AL96" s="119"/>
      <c r="AM96" s="119"/>
      <c r="AN96" s="120"/>
      <c r="AO96" s="119"/>
      <c r="AP96" s="119"/>
      <c r="AQ96" s="119"/>
      <c r="AR96" s="120"/>
      <c r="AS96" s="119"/>
      <c r="AT96" s="119"/>
      <c r="AU96" s="119"/>
      <c r="AV96" s="120"/>
      <c r="AW96" s="119"/>
      <c r="AX96" s="119"/>
      <c r="AY96" s="119"/>
      <c r="AZ96" s="120"/>
      <c r="BA96" s="104"/>
    </row>
    <row r="97" spans="28:53" ht="13.9" customHeight="1">
      <c r="AB97" s="20"/>
      <c r="AC97" s="20"/>
      <c r="AD97" s="20"/>
      <c r="AE97" s="20"/>
      <c r="AF97" s="20"/>
      <c r="AG97" s="20"/>
      <c r="AH97" s="116"/>
      <c r="AI97" s="115">
        <v>10</v>
      </c>
      <c r="AJ97" s="118" t="str">
        <f t="shared" si="0"/>
        <v/>
      </c>
      <c r="AK97" s="119"/>
      <c r="AL97" s="119"/>
      <c r="AM97" s="119"/>
      <c r="AN97" s="120"/>
      <c r="AO97" s="119"/>
      <c r="AP97" s="119"/>
      <c r="AQ97" s="119"/>
      <c r="AR97" s="120"/>
      <c r="AS97" s="119"/>
      <c r="AT97" s="119"/>
      <c r="AU97" s="119"/>
      <c r="AV97" s="120"/>
      <c r="AW97" s="119"/>
      <c r="AX97" s="119"/>
      <c r="AY97" s="119"/>
      <c r="AZ97" s="120"/>
      <c r="BA97" s="104"/>
    </row>
    <row r="98" spans="28:53" ht="13.9" customHeight="1">
      <c r="AB98" s="20"/>
      <c r="AC98" s="20"/>
      <c r="AD98" s="20"/>
      <c r="AE98" s="20"/>
      <c r="AF98" s="20"/>
      <c r="AG98" s="20"/>
      <c r="AH98" s="116"/>
      <c r="AI98" s="115">
        <v>11</v>
      </c>
      <c r="AJ98" s="118" t="str">
        <f t="shared" si="0"/>
        <v/>
      </c>
      <c r="AK98" s="119"/>
      <c r="AL98" s="119"/>
      <c r="AM98" s="119"/>
      <c r="AN98" s="120"/>
      <c r="AO98" s="119"/>
      <c r="AP98" s="119"/>
      <c r="AQ98" s="119"/>
      <c r="AR98" s="120"/>
      <c r="AS98" s="119"/>
      <c r="AT98" s="119"/>
      <c r="AU98" s="119"/>
      <c r="AV98" s="120"/>
      <c r="AW98" s="119"/>
      <c r="AX98" s="119"/>
      <c r="AY98" s="119"/>
      <c r="AZ98" s="120"/>
      <c r="BA98" s="104"/>
    </row>
    <row r="99" spans="28:53" ht="13.9" customHeight="1">
      <c r="AB99" s="20"/>
      <c r="AC99" s="20"/>
      <c r="AD99" s="20"/>
      <c r="AE99" s="20"/>
      <c r="AF99" s="20"/>
      <c r="AG99" s="20"/>
      <c r="AH99" s="116"/>
      <c r="AI99" s="115">
        <v>12</v>
      </c>
      <c r="AJ99" s="118" t="str">
        <f t="shared" si="0"/>
        <v/>
      </c>
      <c r="AK99" s="119"/>
      <c r="AL99" s="119"/>
      <c r="AM99" s="119"/>
      <c r="AN99" s="120"/>
      <c r="AO99" s="119"/>
      <c r="AP99" s="119"/>
      <c r="AQ99" s="119"/>
      <c r="AR99" s="120"/>
      <c r="AS99" s="119"/>
      <c r="AT99" s="119"/>
      <c r="AU99" s="119"/>
      <c r="AV99" s="120"/>
      <c r="AW99" s="119"/>
      <c r="AX99" s="119"/>
      <c r="AY99" s="119"/>
      <c r="AZ99" s="120"/>
      <c r="BA99" s="104"/>
    </row>
    <row r="100" spans="28:53" ht="13.9" customHeight="1">
      <c r="AB100" s="20"/>
      <c r="AC100" s="20"/>
      <c r="AD100" s="20"/>
      <c r="AE100" s="20"/>
      <c r="AF100" s="20"/>
      <c r="AG100" s="20"/>
      <c r="AH100" s="116"/>
      <c r="AI100" s="115">
        <v>13</v>
      </c>
      <c r="AJ100" s="118" t="str">
        <f t="shared" si="0"/>
        <v/>
      </c>
      <c r="AK100" s="119"/>
      <c r="AL100" s="119"/>
      <c r="AM100" s="119"/>
      <c r="AN100" s="120"/>
      <c r="AO100" s="119"/>
      <c r="AP100" s="119"/>
      <c r="AQ100" s="119"/>
      <c r="AR100" s="120"/>
      <c r="AS100" s="119"/>
      <c r="AT100" s="119"/>
      <c r="AU100" s="119"/>
      <c r="AV100" s="120"/>
      <c r="AW100" s="119"/>
      <c r="AX100" s="119"/>
      <c r="AY100" s="119"/>
      <c r="AZ100" s="120"/>
      <c r="BA100" s="104"/>
    </row>
    <row r="101" spans="28:53" ht="13.9" customHeight="1">
      <c r="AB101" s="20"/>
      <c r="AC101" s="20"/>
      <c r="AD101" s="20"/>
      <c r="AE101" s="20"/>
      <c r="AF101" s="20"/>
      <c r="AG101" s="20"/>
      <c r="AH101" s="116"/>
      <c r="AI101" s="115">
        <v>14</v>
      </c>
      <c r="AJ101" s="118" t="str">
        <f t="shared" si="0"/>
        <v/>
      </c>
      <c r="AK101" s="119"/>
      <c r="AL101" s="119"/>
      <c r="AM101" s="119"/>
      <c r="AN101" s="120"/>
      <c r="AO101" s="119"/>
      <c r="AP101" s="119"/>
      <c r="AQ101" s="119"/>
      <c r="AR101" s="120"/>
      <c r="AS101" s="119"/>
      <c r="AT101" s="119"/>
      <c r="AU101" s="119"/>
      <c r="AV101" s="120"/>
      <c r="AW101" s="119"/>
      <c r="AX101" s="119"/>
      <c r="AY101" s="119"/>
      <c r="AZ101" s="120"/>
      <c r="BA101" s="104"/>
    </row>
    <row r="102" spans="28:53" ht="13.9" customHeight="1">
      <c r="AB102" s="20"/>
      <c r="AC102" s="20"/>
      <c r="AD102" s="20"/>
      <c r="AE102" s="20"/>
      <c r="AF102" s="20"/>
      <c r="AG102" s="20"/>
      <c r="AH102" s="116"/>
      <c r="AI102" s="115">
        <v>15</v>
      </c>
      <c r="AJ102" s="118" t="str">
        <f t="shared" si="0"/>
        <v/>
      </c>
      <c r="AK102" s="119"/>
      <c r="AL102" s="119"/>
      <c r="AM102" s="119"/>
      <c r="AN102" s="120"/>
      <c r="AO102" s="119"/>
      <c r="AP102" s="119"/>
      <c r="AQ102" s="119"/>
      <c r="AR102" s="120"/>
      <c r="AS102" s="119"/>
      <c r="AT102" s="119"/>
      <c r="AU102" s="119"/>
      <c r="AV102" s="120"/>
      <c r="AW102" s="119"/>
      <c r="AX102" s="119"/>
      <c r="AY102" s="119"/>
      <c r="AZ102" s="120"/>
      <c r="BA102" s="104"/>
    </row>
    <row r="103" spans="28:53" ht="13.9" customHeight="1">
      <c r="AB103" s="20"/>
      <c r="AC103" s="20"/>
      <c r="AD103" s="20"/>
      <c r="AE103" s="20"/>
      <c r="AF103" s="20"/>
      <c r="AG103" s="20"/>
      <c r="AH103" s="116"/>
      <c r="AI103" s="115">
        <v>16</v>
      </c>
      <c r="AJ103" s="118" t="str">
        <f t="shared" si="0"/>
        <v/>
      </c>
      <c r="AK103" s="119"/>
      <c r="AL103" s="119"/>
      <c r="AM103" s="119"/>
      <c r="AN103" s="120"/>
      <c r="AO103" s="119"/>
      <c r="AP103" s="119"/>
      <c r="AQ103" s="119"/>
      <c r="AR103" s="120"/>
      <c r="AS103" s="119"/>
      <c r="AT103" s="119"/>
      <c r="AU103" s="119"/>
      <c r="AV103" s="120"/>
      <c r="AW103" s="119"/>
      <c r="AX103" s="119"/>
      <c r="AY103" s="119"/>
      <c r="AZ103" s="120"/>
      <c r="BA103" s="104"/>
    </row>
    <row r="104" spans="28:53" ht="13.9" customHeight="1">
      <c r="AB104" s="20"/>
      <c r="AC104" s="20"/>
      <c r="AD104" s="20"/>
      <c r="AE104" s="20"/>
      <c r="AF104" s="20"/>
      <c r="AG104" s="20"/>
      <c r="AH104" s="116"/>
      <c r="AI104" s="115">
        <v>17</v>
      </c>
      <c r="AJ104" s="118" t="str">
        <f t="shared" si="0"/>
        <v/>
      </c>
      <c r="AK104" s="119"/>
      <c r="AL104" s="119"/>
      <c r="AM104" s="119"/>
      <c r="AN104" s="120"/>
      <c r="AO104" s="119"/>
      <c r="AP104" s="119"/>
      <c r="AQ104" s="119"/>
      <c r="AR104" s="120"/>
      <c r="AS104" s="119"/>
      <c r="AT104" s="119"/>
      <c r="AU104" s="119"/>
      <c r="AV104" s="120"/>
      <c r="AW104" s="119"/>
      <c r="AX104" s="119"/>
      <c r="AY104" s="119"/>
      <c r="AZ104" s="120"/>
      <c r="BA104" s="104"/>
    </row>
    <row r="105" spans="28:53" ht="13.9" customHeight="1">
      <c r="AB105" s="20"/>
      <c r="AC105" s="20"/>
      <c r="AD105" s="20"/>
      <c r="AE105" s="20"/>
      <c r="AF105" s="20"/>
      <c r="AG105" s="20"/>
      <c r="AH105" s="116"/>
      <c r="AI105" s="115">
        <v>18</v>
      </c>
      <c r="AJ105" s="118" t="str">
        <f t="shared" si="0"/>
        <v/>
      </c>
      <c r="AK105" s="119"/>
      <c r="AL105" s="119"/>
      <c r="AM105" s="119"/>
      <c r="AN105" s="120"/>
      <c r="AO105" s="119"/>
      <c r="AP105" s="119"/>
      <c r="AQ105" s="119"/>
      <c r="AR105" s="120"/>
      <c r="AS105" s="119"/>
      <c r="AT105" s="119"/>
      <c r="AU105" s="119"/>
      <c r="AV105" s="120"/>
      <c r="AW105" s="119"/>
      <c r="AX105" s="119"/>
      <c r="AY105" s="119"/>
      <c r="AZ105" s="120"/>
      <c r="BA105" s="104"/>
    </row>
    <row r="106" spans="28:53" ht="13.9" customHeight="1">
      <c r="AB106" s="20"/>
      <c r="AC106" s="20"/>
      <c r="AD106" s="20"/>
      <c r="AE106" s="20"/>
      <c r="AF106" s="20"/>
      <c r="AG106" s="20"/>
      <c r="AH106" s="116"/>
      <c r="AI106" s="115">
        <v>19</v>
      </c>
      <c r="AJ106" s="118" t="str">
        <f t="shared" si="0"/>
        <v/>
      </c>
      <c r="AK106" s="119"/>
      <c r="AL106" s="119"/>
      <c r="AM106" s="119"/>
      <c r="AN106" s="120"/>
      <c r="AO106" s="119"/>
      <c r="AP106" s="119"/>
      <c r="AQ106" s="119"/>
      <c r="AR106" s="120"/>
      <c r="AS106" s="119"/>
      <c r="AT106" s="119"/>
      <c r="AU106" s="119"/>
      <c r="AV106" s="120"/>
      <c r="AW106" s="119"/>
      <c r="AX106" s="119"/>
      <c r="AY106" s="119"/>
      <c r="AZ106" s="120"/>
      <c r="BA106" s="104"/>
    </row>
    <row r="107" spans="28:53" ht="13.9" customHeight="1">
      <c r="AB107" s="20"/>
      <c r="AC107" s="20"/>
      <c r="AD107" s="20"/>
      <c r="AE107" s="20"/>
      <c r="AF107" s="20"/>
      <c r="AG107" s="20"/>
      <c r="AH107" s="116"/>
      <c r="AI107" s="115">
        <v>20</v>
      </c>
      <c r="AJ107" s="118" t="str">
        <f t="shared" si="0"/>
        <v/>
      </c>
      <c r="AK107" s="119"/>
      <c r="AL107" s="119"/>
      <c r="AM107" s="119"/>
      <c r="AN107" s="120"/>
      <c r="AO107" s="119"/>
      <c r="AP107" s="119"/>
      <c r="AQ107" s="119"/>
      <c r="AR107" s="120"/>
      <c r="AS107" s="119"/>
      <c r="AT107" s="119"/>
      <c r="AU107" s="119"/>
      <c r="AV107" s="120"/>
      <c r="AW107" s="119"/>
      <c r="AX107" s="119"/>
      <c r="AY107" s="119"/>
      <c r="AZ107" s="120"/>
      <c r="BA107" s="104"/>
    </row>
    <row r="108" spans="28:53" ht="13.9" customHeight="1" thickBot="1">
      <c r="AB108" s="20"/>
      <c r="AC108" s="20"/>
      <c r="AD108" s="20"/>
      <c r="AE108" s="20"/>
      <c r="AF108" s="20"/>
      <c r="AG108" s="20"/>
      <c r="AH108" s="117"/>
      <c r="AI108" s="107"/>
      <c r="AJ108" s="106"/>
      <c r="AK108" s="107"/>
      <c r="AL108" s="107"/>
      <c r="AM108" s="107"/>
      <c r="AN108" s="106"/>
      <c r="AO108" s="107"/>
      <c r="AP108" s="107"/>
      <c r="AQ108" s="107"/>
      <c r="AR108" s="106"/>
      <c r="AS108" s="107"/>
      <c r="AT108" s="107"/>
      <c r="AU108" s="107"/>
      <c r="AV108" s="106"/>
      <c r="AW108" s="107"/>
      <c r="AX108" s="107"/>
      <c r="AY108" s="107"/>
      <c r="AZ108" s="106"/>
      <c r="BA108" s="113"/>
    </row>
    <row r="109" spans="28:53" ht="13.5" thickTop="1">
      <c r="AB109" s="20"/>
      <c r="AC109" s="20"/>
      <c r="AD109" s="20"/>
      <c r="AE109" s="20"/>
      <c r="AF109" s="20"/>
      <c r="AG109" s="20"/>
      <c r="AH109" s="20"/>
      <c r="AJ109" s="20"/>
    </row>
    <row r="110" spans="28:53">
      <c r="AB110" s="20"/>
      <c r="AJ110" s="20"/>
    </row>
    <row r="111" spans="28:53">
      <c r="AB111" s="20"/>
      <c r="AJ111" s="20"/>
    </row>
    <row r="112" spans="28:53">
      <c r="AB112" s="20"/>
      <c r="AJ112" s="20"/>
    </row>
    <row r="113" spans="28:36">
      <c r="AB113" s="20"/>
      <c r="AJ113" s="20"/>
    </row>
    <row r="114" spans="28:36">
      <c r="AB114" s="20"/>
      <c r="AJ114" s="20"/>
    </row>
    <row r="115" spans="28:36">
      <c r="AB115" s="20"/>
      <c r="AJ115" s="20"/>
    </row>
    <row r="116" spans="28:36">
      <c r="AB116" s="20"/>
      <c r="AJ116" s="20"/>
    </row>
    <row r="117" spans="28:36">
      <c r="AB117" s="20"/>
      <c r="AJ117" s="20"/>
    </row>
    <row r="118" spans="28:36">
      <c r="AB118" s="20"/>
      <c r="AJ118" s="20"/>
    </row>
    <row r="119" spans="28:36">
      <c r="AB119" s="20"/>
      <c r="AJ119" s="20"/>
    </row>
    <row r="120" spans="28:36">
      <c r="AB120" s="20"/>
      <c r="AJ120" s="20"/>
    </row>
    <row r="121" spans="28:36">
      <c r="AB121" s="20"/>
      <c r="AJ121" s="20"/>
    </row>
    <row r="122" spans="28:36">
      <c r="AB122" s="20"/>
      <c r="AJ122" s="20"/>
    </row>
    <row r="123" spans="28:36">
      <c r="AB123" s="20"/>
      <c r="AJ123" s="20"/>
    </row>
    <row r="124" spans="28:36">
      <c r="AB124" s="20"/>
      <c r="AJ124" s="20"/>
    </row>
    <row r="125" spans="28:36">
      <c r="AB125" s="20"/>
      <c r="AJ125" s="20"/>
    </row>
    <row r="126" spans="28:36">
      <c r="AB126" s="20"/>
      <c r="AJ126" s="20"/>
    </row>
    <row r="127" spans="28:36">
      <c r="AB127" s="20"/>
      <c r="AJ127" s="20"/>
    </row>
    <row r="128" spans="28:36">
      <c r="AB128" s="20"/>
      <c r="AJ128" s="20"/>
    </row>
    <row r="129" spans="6:36">
      <c r="Z129" s="27"/>
      <c r="AA129" s="27"/>
      <c r="AB129" s="20"/>
      <c r="AJ129" s="20"/>
    </row>
    <row r="130" spans="6:36">
      <c r="Z130" s="27"/>
      <c r="AA130" s="27"/>
      <c r="AB130" s="20"/>
      <c r="AJ130" s="20"/>
    </row>
    <row r="131" spans="6:36">
      <c r="Z131" s="27"/>
      <c r="AA131" s="27"/>
      <c r="AB131" s="20"/>
      <c r="AJ131" s="20"/>
    </row>
    <row r="132" spans="6:36">
      <c r="Z132" s="27"/>
      <c r="AA132" s="27"/>
      <c r="AB132" s="20"/>
      <c r="AJ132" s="20"/>
    </row>
    <row r="133" spans="6:36">
      <c r="Z133" s="27"/>
      <c r="AA133" s="27"/>
      <c r="AB133" s="20"/>
      <c r="AJ133" s="20"/>
    </row>
    <row r="134" spans="6:36">
      <c r="Z134" s="27"/>
      <c r="AA134" s="27"/>
      <c r="AB134" s="20"/>
      <c r="AJ134" s="20"/>
    </row>
    <row r="135" spans="6:36">
      <c r="Z135" s="27"/>
      <c r="AA135" s="27"/>
      <c r="AB135" s="20"/>
    </row>
    <row r="136" spans="6:36">
      <c r="Z136" s="27"/>
      <c r="AA136" s="27"/>
    </row>
    <row r="137" spans="6:36"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37"/>
      <c r="V137" s="7"/>
      <c r="W137" s="7"/>
      <c r="X137" s="7"/>
      <c r="Y137" s="7"/>
      <c r="Z137" s="7"/>
      <c r="AA137" s="7"/>
    </row>
    <row r="138" spans="6:36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37"/>
      <c r="V138" s="7"/>
      <c r="W138" s="7"/>
      <c r="X138" s="7"/>
      <c r="Y138" s="7"/>
      <c r="Z138" s="7"/>
      <c r="AA138" s="7"/>
    </row>
    <row r="139" spans="6:36"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37"/>
      <c r="V139" s="7"/>
      <c r="W139" s="7"/>
      <c r="X139" s="7"/>
      <c r="Y139" s="7"/>
      <c r="Z139" s="7"/>
      <c r="AA139" s="7"/>
    </row>
    <row r="140" spans="6:36"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37"/>
      <c r="V140" s="7"/>
      <c r="W140" s="7"/>
      <c r="X140" s="7"/>
      <c r="Y140" s="7"/>
      <c r="Z140" s="7"/>
      <c r="AA140" s="7"/>
    </row>
    <row r="165" spans="28:53">
      <c r="AC165" s="27"/>
      <c r="AD165" s="27"/>
      <c r="AE165" s="27"/>
      <c r="AF165" s="27"/>
      <c r="AG165" s="27"/>
      <c r="AH165" s="27"/>
      <c r="AI165" s="27"/>
      <c r="AK165" s="27"/>
      <c r="AL165" s="27"/>
      <c r="AM165" s="27"/>
      <c r="AO165" s="27"/>
      <c r="AP165" s="27"/>
      <c r="AQ165" s="27"/>
      <c r="AS165" s="27"/>
      <c r="AT165" s="27"/>
      <c r="AU165" s="27"/>
      <c r="AW165" s="27"/>
      <c r="AX165" s="27"/>
      <c r="AY165" s="27"/>
      <c r="BA165" s="27"/>
    </row>
    <row r="166" spans="28:53"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O166" s="27"/>
      <c r="AP166" s="27"/>
      <c r="AQ166" s="27"/>
      <c r="AS166" s="27"/>
      <c r="AT166" s="27"/>
      <c r="AU166" s="27"/>
      <c r="AW166" s="27"/>
      <c r="AX166" s="27"/>
      <c r="AY166" s="27"/>
      <c r="BA166" s="27"/>
    </row>
    <row r="167" spans="28:53"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O167" s="27"/>
      <c r="AP167" s="27"/>
      <c r="AQ167" s="27"/>
      <c r="AS167" s="27"/>
      <c r="AT167" s="27"/>
      <c r="AU167" s="27"/>
      <c r="AW167" s="27"/>
      <c r="AX167" s="27"/>
      <c r="AY167" s="27"/>
      <c r="BA167" s="27"/>
    </row>
    <row r="168" spans="28:53"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O168" s="27"/>
      <c r="AP168" s="27"/>
      <c r="AQ168" s="27"/>
      <c r="AS168" s="27"/>
      <c r="AT168" s="27"/>
      <c r="AU168" s="27"/>
      <c r="AW168" s="27"/>
      <c r="AX168" s="27"/>
      <c r="AY168" s="27"/>
      <c r="BA168" s="27"/>
    </row>
    <row r="169" spans="28:53"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O169" s="27"/>
      <c r="AP169" s="27"/>
      <c r="AQ169" s="27"/>
      <c r="AS169" s="27"/>
      <c r="AT169" s="27"/>
      <c r="AU169" s="27"/>
      <c r="AW169" s="27"/>
      <c r="AX169" s="27"/>
      <c r="AY169" s="27"/>
      <c r="BA169" s="27"/>
    </row>
    <row r="170" spans="28:53"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O170" s="27"/>
      <c r="AP170" s="27"/>
      <c r="AQ170" s="27"/>
      <c r="AS170" s="27"/>
      <c r="AT170" s="27"/>
      <c r="AU170" s="27"/>
      <c r="AW170" s="27"/>
      <c r="AX170" s="27"/>
      <c r="AY170" s="27"/>
      <c r="BA170" s="27"/>
    </row>
    <row r="171" spans="28:53"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O171" s="27"/>
      <c r="AP171" s="27"/>
      <c r="AQ171" s="27"/>
      <c r="AS171" s="27"/>
      <c r="AT171" s="27"/>
      <c r="AU171" s="27"/>
      <c r="AW171" s="27"/>
      <c r="AX171" s="27"/>
      <c r="AY171" s="27"/>
      <c r="BA171" s="27"/>
    </row>
    <row r="172" spans="28:53"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O172" s="27"/>
      <c r="AP172" s="27"/>
      <c r="AQ172" s="27"/>
      <c r="AS172" s="27"/>
      <c r="AT172" s="27"/>
      <c r="AU172" s="27"/>
      <c r="AW172" s="27"/>
      <c r="AX172" s="27"/>
      <c r="AY172" s="27"/>
      <c r="BA172" s="27"/>
    </row>
    <row r="173" spans="28:53">
      <c r="AB173" s="27"/>
      <c r="AC173" s="7"/>
      <c r="AD173" s="7"/>
      <c r="AE173" s="7"/>
      <c r="AF173" s="7"/>
      <c r="AG173" s="7"/>
      <c r="AH173" s="7"/>
      <c r="AI173" s="7"/>
      <c r="AJ173" s="27"/>
      <c r="AK173" s="7"/>
      <c r="AL173" s="7"/>
      <c r="AM173" s="7"/>
      <c r="AO173" s="7"/>
      <c r="AP173" s="7"/>
      <c r="AQ173" s="7"/>
      <c r="AS173" s="7"/>
      <c r="AT173" s="7"/>
      <c r="AU173" s="7"/>
      <c r="AW173" s="7"/>
      <c r="AX173" s="7"/>
      <c r="AY173" s="7"/>
      <c r="BA173" s="7"/>
    </row>
    <row r="174" spans="28:53"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O174" s="7"/>
      <c r="AP174" s="7"/>
      <c r="AQ174" s="7"/>
      <c r="AS174" s="7"/>
      <c r="AT174" s="7"/>
      <c r="AU174" s="7"/>
      <c r="AW174" s="7"/>
      <c r="AX174" s="7"/>
      <c r="AY174" s="7"/>
      <c r="BA174" s="7"/>
    </row>
    <row r="175" spans="28:53"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O175" s="7"/>
      <c r="AP175" s="7"/>
      <c r="AQ175" s="7"/>
      <c r="AS175" s="7"/>
      <c r="AT175" s="7"/>
      <c r="AU175" s="7"/>
      <c r="AW175" s="7"/>
      <c r="AX175" s="7"/>
      <c r="AY175" s="7"/>
      <c r="BA175" s="7"/>
    </row>
    <row r="176" spans="28:53"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O176" s="7"/>
      <c r="AP176" s="7"/>
      <c r="AQ176" s="7"/>
      <c r="AS176" s="7"/>
      <c r="AT176" s="7"/>
      <c r="AU176" s="7"/>
      <c r="AW176" s="7"/>
      <c r="AX176" s="7"/>
      <c r="AY176" s="7"/>
      <c r="BA176" s="7"/>
    </row>
    <row r="177" spans="28:36">
      <c r="AB177" s="7"/>
      <c r="AJ177" s="7"/>
    </row>
  </sheetData>
  <phoneticPr fontId="1"/>
  <dataValidations count="1">
    <dataValidation imeMode="off" allowBlank="1" showInputMessage="1" showErrorMessage="1" sqref="U1:U1048576" xr:uid="{00000000-0002-0000-0000-000009000000}"/>
  </dataValidations>
  <hyperlinks>
    <hyperlink ref="A2" location="□すべてに共通" display="すべてに共通" xr:uid="{F1101CB5-9BB0-4156-9ADE-415DE9BF2B45}"/>
    <hyperlink ref="A3" location="□県名の選択" display="県名の選択" xr:uid="{E3918FBA-50D2-4EAA-9377-45CF85491C00}"/>
    <hyperlink ref="A4" location="□大会名称取得" display="大会名取得" xr:uid="{6EB24671-166F-4705-9488-8B82C64EA958}"/>
    <hyperlink ref="A5" location="□大会名リストの選択肢" display="大会名リストの選択肢" xr:uid="{FBF55103-F516-45CD-A739-EBD58D5124C3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26</vt:i4>
      </vt:variant>
    </vt:vector>
  </HeadingPairs>
  <TitlesOfParts>
    <vt:vector size="31" baseType="lpstr">
      <vt:lpstr>入力方法</vt:lpstr>
      <vt:lpstr>申込書</vt:lpstr>
      <vt:lpstr>基本情報</vt:lpstr>
      <vt:lpstr>集計欄</vt:lpstr>
      <vt:lpstr>設定</vt:lpstr>
      <vt:lpstr>□すべてに共通</vt:lpstr>
      <vt:lpstr>■各県の大会名の元と正式名称</vt:lpstr>
      <vt:lpstr>基本情報!■基本情報</vt:lpstr>
      <vt:lpstr>□県名の選択</vt:lpstr>
      <vt:lpstr>■県名選択肢</vt:lpstr>
      <vt:lpstr>■集計データ</vt:lpstr>
      <vt:lpstr>■大会正式名称</vt:lpstr>
      <vt:lpstr>□大会名リストの選択肢</vt:lpstr>
      <vt:lpstr>□大会名称取得</vt:lpstr>
      <vt:lpstr>■大会名選択肢</vt:lpstr>
      <vt:lpstr>入力方法!◆間隔の改行</vt:lpstr>
      <vt:lpstr>◆警告</vt:lpstr>
      <vt:lpstr>★警告</vt:lpstr>
      <vt:lpstr>★県№</vt:lpstr>
      <vt:lpstr>★参照表示</vt:lpstr>
      <vt:lpstr>★主管吹連</vt:lpstr>
      <vt:lpstr>★人数</vt:lpstr>
      <vt:lpstr>★大会№</vt:lpstr>
      <vt:lpstr>★大会確認</vt:lpstr>
      <vt:lpstr>★大会区分</vt:lpstr>
      <vt:lpstr>★大会名</vt:lpstr>
      <vt:lpstr>★日付確認</vt:lpstr>
      <vt:lpstr>★年月日</vt:lpstr>
      <vt:lpstr>★年度</vt:lpstr>
      <vt:lpstr>申込書!Print_Area</vt:lpstr>
      <vt:lpstr>入力方法!Print_Area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吹奏楽連盟 香川県</cp:lastModifiedBy>
  <cp:lastPrinted>2015-11-06T07:19:27Z</cp:lastPrinted>
  <dcterms:created xsi:type="dcterms:W3CDTF">2003-12-14T07:01:46Z</dcterms:created>
  <dcterms:modified xsi:type="dcterms:W3CDTF">2025-10-03T11:16:08Z</dcterms:modified>
</cp:coreProperties>
</file>